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D774DE61-C67E-4D87-937F-800FBF8FA3AF}" xr6:coauthVersionLast="46" xr6:coauthVersionMax="46" xr10:uidLastSave="{00000000-0000-0000-0000-000000000000}"/>
  <bookViews>
    <workbookView xWindow="-120" yWindow="-120" windowWidth="29040" windowHeight="1779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1"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3" i="8" l="1"/>
  <c r="U45" i="8"/>
  <c r="U102" i="8" l="1"/>
  <c r="U44" i="8"/>
  <c r="U101" i="8" l="1"/>
  <c r="U43" i="8" l="1"/>
  <c r="U100" i="8"/>
  <c r="U42" i="8"/>
  <c r="U99" i="8"/>
  <c r="U41" i="8"/>
  <c r="U98" i="8"/>
  <c r="U40" i="8"/>
  <c r="U97" i="8"/>
  <c r="U39" i="8"/>
  <c r="U96" i="8"/>
  <c r="U38" i="8"/>
  <c r="U95" i="8"/>
  <c r="U37" i="8"/>
  <c r="U94" i="8" l="1"/>
  <c r="U36" i="8"/>
  <c r="U35" i="8"/>
  <c r="U93" i="8" l="1"/>
  <c r="U92" i="8"/>
  <c r="U34" i="8"/>
  <c r="U91" i="8" l="1"/>
  <c r="U33" i="8" l="1"/>
  <c r="U90" i="8"/>
  <c r="U32" i="8"/>
  <c r="U89" i="8"/>
  <c r="U31" i="8"/>
  <c r="U88" i="8" l="1"/>
  <c r="U30" i="8"/>
  <c r="U87" i="8" l="1"/>
  <c r="U29" i="8"/>
  <c r="U86" i="8" l="1"/>
  <c r="U28" i="8"/>
  <c r="U85" i="8" l="1"/>
  <c r="U27" i="8"/>
  <c r="U84" i="8" l="1"/>
  <c r="U26" i="8"/>
  <c r="U83" i="8" l="1"/>
  <c r="U25" i="8"/>
  <c r="U82" i="8" l="1"/>
  <c r="U24" i="8"/>
  <c r="U81" i="8" l="1"/>
  <c r="U23" i="8"/>
  <c r="U80" i="8" l="1"/>
  <c r="U22" i="8" l="1"/>
  <c r="ABW33" i="23"/>
  <c r="U79" i="8" l="1"/>
  <c r="U21" i="8"/>
  <c r="U78" i="8" l="1"/>
  <c r="U20" i="8"/>
  <c r="U77" i="8" l="1"/>
  <c r="U19" i="8"/>
  <c r="U76" i="8" l="1"/>
  <c r="U18" i="8"/>
  <c r="U75" i="8" l="1"/>
  <c r="U17" i="8"/>
  <c r="Q16" i="8" l="1"/>
  <c r="U74" i="8" l="1"/>
  <c r="U16" i="8"/>
  <c r="U15" i="8" l="1"/>
  <c r="U73" i="8"/>
  <c r="U72" i="8" l="1"/>
  <c r="U14" i="8"/>
  <c r="U71" i="8" l="1"/>
  <c r="U13" i="8"/>
  <c r="O9" i="22" l="1"/>
  <c r="U70" i="8"/>
  <c r="U12" i="8"/>
  <c r="U69" i="8" l="1"/>
  <c r="U11" i="8"/>
  <c r="U68" i="8" l="1"/>
  <c r="U10" i="8"/>
  <c r="U67" i="8" l="1"/>
  <c r="U9" i="8"/>
  <c r="U66" i="8" l="1"/>
  <c r="U8" i="8"/>
  <c r="U65" i="8" l="1"/>
  <c r="U7" i="8"/>
  <c r="U64" i="8" l="1"/>
  <c r="U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l="1"/>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16" i="22"/>
  <c r="C4" i="22"/>
  <c r="C5" i="22"/>
  <c r="C6" i="22"/>
  <c r="C7" i="22"/>
  <c r="C8" i="22"/>
  <c r="C9" i="22"/>
  <c r="C10" i="22"/>
  <c r="C11" i="22"/>
  <c r="C12" i="22"/>
  <c r="C13" i="22"/>
  <c r="C15"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U63" i="8"/>
  <c r="U5" i="8"/>
  <c r="T114" i="8" l="1"/>
  <c r="T56" i="8"/>
  <c r="T113" i="8" l="1"/>
  <c r="T55" i="8"/>
  <c r="T112" i="8" l="1"/>
  <c r="T54" i="8"/>
  <c r="T111" i="8" l="1"/>
  <c r="T53" i="8"/>
  <c r="T110" i="8" l="1"/>
  <c r="T52" i="8"/>
  <c r="T109" i="8" l="1"/>
  <c r="T51" i="8"/>
  <c r="T108" i="8" l="1"/>
  <c r="T50" i="8"/>
  <c r="T107" i="8" l="1"/>
  <c r="T49" i="8"/>
  <c r="AAW33" i="23"/>
  <c r="T106" i="8" l="1"/>
  <c r="T48" i="8"/>
  <c r="T105" i="8" l="1"/>
  <c r="T47" i="8"/>
  <c r="T104" i="8" l="1"/>
  <c r="T46" i="8"/>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V42" i="22"/>
  <c r="W42" i="22" s="1"/>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<sst xmlns="http://schemas.openxmlformats.org/spreadsheetml/2006/main" count="1669" uniqueCount="258">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i>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</sst>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
      <sz val="11"/>
      <color theme="1"/>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68">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28" fillId="0" borderId="28" xfId="2" applyNumberFormat="1" applyFont="1" applyFill="1" applyBorder="1" applyAlignment="1">
      <alignment horizontal="center"/>
    </xf>
    <xf numFmtId="0" fontId="31" fillId="0" borderId="29" xfId="2" applyNumberFormat="1" applyFont="1" applyFill="1" applyBorder="1" applyAlignment="1">
      <alignment horizontal="center"/>
    </xf>
    <xf numFmtId="37" fontId="32" fillId="0" borderId="21" xfId="1" applyNumberFormat="1" applyFont="1" applyFill="1" applyBorder="1" applyAlignment="1">
      <alignment horizontal="center"/>
    </xf>
    <xf numFmtId="37" fontId="32"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2" fillId="0" borderId="22" xfId="1" applyNumberFormat="1" applyFont="1" applyFill="1" applyBorder="1" applyAlignment="1">
      <alignment horizontal="center"/>
    </xf>
    <xf numFmtId="0" fontId="32" fillId="0" borderId="25" xfId="2" applyNumberFormat="1" applyFont="1" applyFill="1" applyBorder="1" applyAlignment="1">
      <alignment horizontal="center"/>
    </xf>
    <xf numFmtId="0" fontId="32" fillId="0" borderId="26" xfId="2" applyNumberFormat="1" applyFont="1" applyFill="1" applyBorder="1" applyAlignment="1">
      <alignment horizontal="center"/>
    </xf>
    <xf numFmtId="37" fontId="32"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3" fillId="0" borderId="0" xfId="0" applyFont="1"/>
    <xf numFmtId="0" fontId="34" fillId="0" borderId="0" xfId="0" applyFont="1"/>
    <xf numFmtId="0" fontId="29"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0"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35" fillId="0" borderId="0" xfId="0" applyFont="1"/>
    <xf numFmtId="0" fontId="36"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1" fontId="23" fillId="0" borderId="29" xfId="2"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3" fontId="23" fillId="0" borderId="27" xfId="0" applyNumberFormat="1" applyFont="1" applyBorder="1" applyAlignment="1">
      <alignment horizontal="center"/>
    </xf>
    <xf numFmtId="3" fontId="23" fillId="0" borderId="0" xfId="0" applyNumberFormat="1" applyFont="1" applyBorder="1" applyAlignment="1">
      <alignment horizontal="center"/>
    </xf>
    <xf numFmtId="1" fontId="20" fillId="10" borderId="0" xfId="0" applyNumberFormat="1" applyFont="1" applyFill="1"/>
    <xf numFmtId="0" fontId="37" fillId="0" borderId="0" xfId="0" applyFont="1"/>
    <xf numFmtId="0" fontId="37" fillId="0" borderId="0" xfId="0" applyFont="1" applyAlignment="1">
      <alignment horizontal="center"/>
    </xf>
    <xf numFmtId="0" fontId="37" fillId="0" borderId="0" xfId="0" applyFont="1" applyFill="1"/>
    <xf numFmtId="0" fontId="3" fillId="0" borderId="12" xfId="10" quotePrefix="1" applyNumberFormat="1" applyFont="1" applyFill="1" applyBorder="1" applyAlignment="1">
      <alignment horizontal="center"/>
    </xf>
    <xf numFmtId="0" fontId="37" fillId="0" borderId="0" xfId="0" applyFont="1" applyFill="1" applyAlignment="1">
      <alignment horizontal="center"/>
    </xf>
    <xf numFmtId="3" fontId="23" fillId="0" borderId="10" xfId="0" applyNumberFormat="1" applyFont="1" applyBorder="1" applyAlignment="1">
      <alignment horizontal="center"/>
    </xf>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C4FFA7"/>
      <color rgb="FF79A0ED"/>
      <color rgb="FFE7FFF5"/>
      <color rgb="FFE5F9FF"/>
      <color rgb="FFA0E5FA"/>
      <color rgb="FF39F999"/>
      <color rgb="FFFF8BFF"/>
      <color rgb="FFDAFDD7"/>
      <color rgb="FFC0D5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2"/>
          <c:order val="0"/>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1"/>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2"/>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3"/>
          <c:tx>
            <c:v>2021</c:v>
          </c:tx>
          <c:spPr>
            <a:ln>
              <a:solidFill>
                <a:srgbClr val="FF0000"/>
              </a:solidFill>
            </a:ln>
          </c:spPr>
          <c:marker>
            <c:symbol val="diamond"/>
            <c:size val="5"/>
            <c:spPr>
              <a:solidFill>
                <a:srgbClr val="FF0000"/>
              </a:solidFill>
              <a:ln>
                <a:solidFill>
                  <a:srgbClr val="FF0000"/>
                </a:solidFill>
              </a:ln>
            </c:spPr>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pt idx="13">
                  <c:v>476</c:v>
                </c:pt>
                <c:pt idx="14">
                  <c:v>373</c:v>
                </c:pt>
                <c:pt idx="15">
                  <c:v>365</c:v>
                </c:pt>
                <c:pt idx="16">
                  <c:v>353</c:v>
                </c:pt>
                <c:pt idx="17">
                  <c:v>450</c:v>
                </c:pt>
                <c:pt idx="18">
                  <c:v>503</c:v>
                </c:pt>
                <c:pt idx="19">
                  <c:v>367</c:v>
                </c:pt>
                <c:pt idx="20">
                  <c:v>278</c:v>
                </c:pt>
                <c:pt idx="21">
                  <c:v>281</c:v>
                </c:pt>
                <c:pt idx="22">
                  <c:v>190</c:v>
                </c:pt>
                <c:pt idx="23">
                  <c:v>168</c:v>
                </c:pt>
                <c:pt idx="24">
                  <c:v>161</c:v>
                </c:pt>
                <c:pt idx="25">
                  <c:v>171</c:v>
                </c:pt>
                <c:pt idx="26">
                  <c:v>228</c:v>
                </c:pt>
                <c:pt idx="27">
                  <c:v>187</c:v>
                </c:pt>
                <c:pt idx="28">
                  <c:v>197</c:v>
                </c:pt>
                <c:pt idx="29">
                  <c:v>326</c:v>
                </c:pt>
                <c:pt idx="30">
                  <c:v>332</c:v>
                </c:pt>
                <c:pt idx="31">
                  <c:v>372</c:v>
                </c:pt>
                <c:pt idx="32">
                  <c:v>255</c:v>
                </c:pt>
                <c:pt idx="33">
                  <c:v>213</c:v>
                </c:pt>
                <c:pt idx="34">
                  <c:v>172</c:v>
                </c:pt>
                <c:pt idx="35">
                  <c:v>197</c:v>
                </c:pt>
                <c:pt idx="36">
                  <c:v>158</c:v>
                </c:pt>
                <c:pt idx="37">
                  <c:v>148</c:v>
                </c:pt>
                <c:pt idx="38">
                  <c:v>179</c:v>
                </c:pt>
                <c:pt idx="39">
                  <c:v>264</c:v>
                </c:pt>
                <c:pt idx="40">
                  <c:v>283</c:v>
                </c:pt>
              </c:numCache>
            </c:numRef>
          </c:val>
          <c:smooth val="0"/>
          <c:extLst>
            <c:ext xmlns:c16="http://schemas.microsoft.com/office/drawing/2014/chart" uri="{C3380CC4-5D6E-409C-BE32-E72D297353CC}">
              <c16:uniqueId val="{00000000-3897-43D3-A53B-9F467E6CC27C}"/>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pt idx="13">
                  <c:v>6</c:v>
                </c:pt>
                <c:pt idx="14">
                  <c:v>2</c:v>
                </c:pt>
                <c:pt idx="15">
                  <c:v>4</c:v>
                </c:pt>
                <c:pt idx="16">
                  <c:v>3</c:v>
                </c:pt>
                <c:pt idx="17">
                  <c:v>9</c:v>
                </c:pt>
                <c:pt idx="18">
                  <c:v>6</c:v>
                </c:pt>
                <c:pt idx="19">
                  <c:v>3</c:v>
                </c:pt>
                <c:pt idx="20">
                  <c:v>10</c:v>
                </c:pt>
                <c:pt idx="21">
                  <c:v>5</c:v>
                </c:pt>
                <c:pt idx="22">
                  <c:v>8</c:v>
                </c:pt>
                <c:pt idx="23">
                  <c:v>4</c:v>
                </c:pt>
                <c:pt idx="24">
                  <c:v>7</c:v>
                </c:pt>
                <c:pt idx="25">
                  <c:v>6</c:v>
                </c:pt>
                <c:pt idx="26">
                  <c:v>6</c:v>
                </c:pt>
                <c:pt idx="27">
                  <c:v>5</c:v>
                </c:pt>
                <c:pt idx="28">
                  <c:v>6</c:v>
                </c:pt>
                <c:pt idx="29">
                  <c:v>3</c:v>
                </c:pt>
                <c:pt idx="30">
                  <c:v>3</c:v>
                </c:pt>
                <c:pt idx="31">
                  <c:v>2</c:v>
                </c:pt>
                <c:pt idx="32">
                  <c:v>5</c:v>
                </c:pt>
                <c:pt idx="33">
                  <c:v>9</c:v>
                </c:pt>
                <c:pt idx="34">
                  <c:v>8</c:v>
                </c:pt>
                <c:pt idx="35">
                  <c:v>2</c:v>
                </c:pt>
                <c:pt idx="36">
                  <c:v>6</c:v>
                </c:pt>
                <c:pt idx="37">
                  <c:v>4</c:v>
                </c:pt>
                <c:pt idx="38">
                  <c:v>4</c:v>
                </c:pt>
                <c:pt idx="39">
                  <c:v>9</c:v>
                </c:pt>
                <c:pt idx="40">
                  <c:v>10</c:v>
                </c:pt>
              </c:numCache>
            </c:numRef>
          </c:val>
          <c:smooth val="0"/>
          <c:extLst>
            <c:ext xmlns:c16="http://schemas.microsoft.com/office/drawing/2014/chart" uri="{C3380CC4-5D6E-409C-BE32-E72D297353CC}">
              <c16:uniqueId val="{00000000-B6D9-404D-9C90-27EE827D4808}"/>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pt idx="13">
                  <c:v>19</c:v>
                </c:pt>
                <c:pt idx="14">
                  <c:v>17</c:v>
                </c:pt>
                <c:pt idx="15">
                  <c:v>15</c:v>
                </c:pt>
                <c:pt idx="16">
                  <c:v>18</c:v>
                </c:pt>
                <c:pt idx="17">
                  <c:v>40</c:v>
                </c:pt>
                <c:pt idx="18">
                  <c:v>72</c:v>
                </c:pt>
                <c:pt idx="19">
                  <c:v>28</c:v>
                </c:pt>
                <c:pt idx="20">
                  <c:v>9</c:v>
                </c:pt>
                <c:pt idx="21">
                  <c:v>29</c:v>
                </c:pt>
                <c:pt idx="22">
                  <c:v>28</c:v>
                </c:pt>
                <c:pt idx="23">
                  <c:v>31</c:v>
                </c:pt>
                <c:pt idx="24">
                  <c:v>16</c:v>
                </c:pt>
                <c:pt idx="25">
                  <c:v>18</c:v>
                </c:pt>
                <c:pt idx="26">
                  <c:v>18</c:v>
                </c:pt>
                <c:pt idx="27">
                  <c:v>18</c:v>
                </c:pt>
                <c:pt idx="28">
                  <c:v>20</c:v>
                </c:pt>
                <c:pt idx="29">
                  <c:v>10</c:v>
                </c:pt>
                <c:pt idx="30">
                  <c:v>21</c:v>
                </c:pt>
                <c:pt idx="31">
                  <c:v>13</c:v>
                </c:pt>
                <c:pt idx="32">
                  <c:v>13</c:v>
                </c:pt>
                <c:pt idx="33">
                  <c:v>12</c:v>
                </c:pt>
                <c:pt idx="34">
                  <c:v>13</c:v>
                </c:pt>
                <c:pt idx="35">
                  <c:v>7</c:v>
                </c:pt>
                <c:pt idx="36">
                  <c:v>10</c:v>
                </c:pt>
                <c:pt idx="37">
                  <c:v>19</c:v>
                </c:pt>
                <c:pt idx="38">
                  <c:v>10</c:v>
                </c:pt>
                <c:pt idx="39">
                  <c:v>14</c:v>
                </c:pt>
                <c:pt idx="40">
                  <c:v>11</c:v>
                </c:pt>
              </c:numCache>
            </c:numRef>
          </c:val>
          <c:smooth val="0"/>
          <c:extLst>
            <c:ext xmlns:c16="http://schemas.microsoft.com/office/drawing/2014/chart" uri="{C3380CC4-5D6E-409C-BE32-E72D297353CC}">
              <c16:uniqueId val="{00000000-8E0D-496F-9D59-F0ED19A2C503}"/>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pt idx="13">
                  <c:v>1847</c:v>
                </c:pt>
                <c:pt idx="14">
                  <c:v>1806</c:v>
                </c:pt>
                <c:pt idx="15">
                  <c:v>1755</c:v>
                </c:pt>
                <c:pt idx="16">
                  <c:v>1690</c:v>
                </c:pt>
                <c:pt idx="17">
                  <c:v>2064</c:v>
                </c:pt>
                <c:pt idx="18">
                  <c:v>2192</c:v>
                </c:pt>
                <c:pt idx="19">
                  <c:v>1634</c:v>
                </c:pt>
                <c:pt idx="20">
                  <c:v>1724</c:v>
                </c:pt>
                <c:pt idx="21">
                  <c:v>1619</c:v>
                </c:pt>
                <c:pt idx="22">
                  <c:v>1659</c:v>
                </c:pt>
                <c:pt idx="23">
                  <c:v>1594</c:v>
                </c:pt>
                <c:pt idx="24">
                  <c:v>1626</c:v>
                </c:pt>
                <c:pt idx="25">
                  <c:v>1381</c:v>
                </c:pt>
                <c:pt idx="26">
                  <c:v>1281</c:v>
                </c:pt>
                <c:pt idx="27">
                  <c:v>1263</c:v>
                </c:pt>
                <c:pt idx="28">
                  <c:v>1085</c:v>
                </c:pt>
                <c:pt idx="29">
                  <c:v>1195</c:v>
                </c:pt>
                <c:pt idx="30">
                  <c:v>1301</c:v>
                </c:pt>
                <c:pt idx="31">
                  <c:v>1348</c:v>
                </c:pt>
                <c:pt idx="32">
                  <c:v>1270</c:v>
                </c:pt>
                <c:pt idx="33">
                  <c:v>1359</c:v>
                </c:pt>
                <c:pt idx="34">
                  <c:v>1427</c:v>
                </c:pt>
                <c:pt idx="35">
                  <c:v>1286</c:v>
                </c:pt>
                <c:pt idx="36">
                  <c:v>1447</c:v>
                </c:pt>
                <c:pt idx="37">
                  <c:v>1438</c:v>
                </c:pt>
                <c:pt idx="38">
                  <c:v>1632</c:v>
                </c:pt>
                <c:pt idx="39">
                  <c:v>1624</c:v>
                </c:pt>
                <c:pt idx="40">
                  <c:v>1441</c:v>
                </c:pt>
              </c:numCache>
            </c:numRef>
          </c:val>
          <c:smooth val="0"/>
          <c:extLst>
            <c:ext xmlns:c16="http://schemas.microsoft.com/office/drawing/2014/chart" uri="{C3380CC4-5D6E-409C-BE32-E72D297353CC}">
              <c16:uniqueId val="{00000001-043F-403F-916B-DAD293A8859B}"/>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pt idx="13">
                  <c:v>1098</c:v>
                </c:pt>
                <c:pt idx="14">
                  <c:v>1333</c:v>
                </c:pt>
                <c:pt idx="15">
                  <c:v>1076</c:v>
                </c:pt>
                <c:pt idx="16">
                  <c:v>989</c:v>
                </c:pt>
                <c:pt idx="17">
                  <c:v>1136</c:v>
                </c:pt>
                <c:pt idx="18">
                  <c:v>1234</c:v>
                </c:pt>
                <c:pt idx="19">
                  <c:v>804</c:v>
                </c:pt>
                <c:pt idx="20">
                  <c:v>799</c:v>
                </c:pt>
                <c:pt idx="21">
                  <c:v>763</c:v>
                </c:pt>
                <c:pt idx="22">
                  <c:v>600</c:v>
                </c:pt>
                <c:pt idx="23">
                  <c:v>590</c:v>
                </c:pt>
                <c:pt idx="24">
                  <c:v>623</c:v>
                </c:pt>
                <c:pt idx="25">
                  <c:v>614</c:v>
                </c:pt>
                <c:pt idx="26">
                  <c:v>558</c:v>
                </c:pt>
                <c:pt idx="27">
                  <c:v>470</c:v>
                </c:pt>
                <c:pt idx="28">
                  <c:v>501</c:v>
                </c:pt>
                <c:pt idx="29">
                  <c:v>529</c:v>
                </c:pt>
                <c:pt idx="30">
                  <c:v>535</c:v>
                </c:pt>
                <c:pt idx="31">
                  <c:v>576</c:v>
                </c:pt>
                <c:pt idx="32">
                  <c:v>544</c:v>
                </c:pt>
                <c:pt idx="33">
                  <c:v>518</c:v>
                </c:pt>
                <c:pt idx="34">
                  <c:v>506</c:v>
                </c:pt>
                <c:pt idx="35">
                  <c:v>467</c:v>
                </c:pt>
                <c:pt idx="36">
                  <c:v>385</c:v>
                </c:pt>
                <c:pt idx="37">
                  <c:v>404</c:v>
                </c:pt>
                <c:pt idx="38">
                  <c:v>365</c:v>
                </c:pt>
                <c:pt idx="39">
                  <c:v>407</c:v>
                </c:pt>
                <c:pt idx="40">
                  <c:v>375</c:v>
                </c:pt>
              </c:numCache>
            </c:numRef>
          </c:val>
          <c:smooth val="0"/>
          <c:extLst>
            <c:ext xmlns:c16="http://schemas.microsoft.com/office/drawing/2014/chart" uri="{C3380CC4-5D6E-409C-BE32-E72D297353CC}">
              <c16:uniqueId val="{00000000-61D6-4EBE-B87A-37CBD29CDF19}"/>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pt idx="13">
                  <c:v>382</c:v>
                </c:pt>
                <c:pt idx="14">
                  <c:v>396</c:v>
                </c:pt>
                <c:pt idx="15">
                  <c:v>371</c:v>
                </c:pt>
                <c:pt idx="16">
                  <c:v>316</c:v>
                </c:pt>
                <c:pt idx="17">
                  <c:v>560</c:v>
                </c:pt>
                <c:pt idx="18">
                  <c:v>703</c:v>
                </c:pt>
                <c:pt idx="19">
                  <c:v>372</c:v>
                </c:pt>
                <c:pt idx="20">
                  <c:v>283</c:v>
                </c:pt>
                <c:pt idx="21">
                  <c:v>269</c:v>
                </c:pt>
                <c:pt idx="22">
                  <c:v>235</c:v>
                </c:pt>
                <c:pt idx="23">
                  <c:v>230</c:v>
                </c:pt>
                <c:pt idx="24">
                  <c:v>189</c:v>
                </c:pt>
                <c:pt idx="25">
                  <c:v>164</c:v>
                </c:pt>
                <c:pt idx="26">
                  <c:v>173</c:v>
                </c:pt>
                <c:pt idx="27">
                  <c:v>238</c:v>
                </c:pt>
                <c:pt idx="28">
                  <c:v>205</c:v>
                </c:pt>
                <c:pt idx="29">
                  <c:v>210</c:v>
                </c:pt>
                <c:pt idx="30">
                  <c:v>225</c:v>
                </c:pt>
                <c:pt idx="31">
                  <c:v>197</c:v>
                </c:pt>
                <c:pt idx="32">
                  <c:v>230</c:v>
                </c:pt>
                <c:pt idx="33">
                  <c:v>161</c:v>
                </c:pt>
                <c:pt idx="34">
                  <c:v>164</c:v>
                </c:pt>
                <c:pt idx="35">
                  <c:v>143</c:v>
                </c:pt>
                <c:pt idx="36">
                  <c:v>147</c:v>
                </c:pt>
                <c:pt idx="37">
                  <c:v>159</c:v>
                </c:pt>
                <c:pt idx="38">
                  <c:v>150</c:v>
                </c:pt>
                <c:pt idx="39">
                  <c:v>133</c:v>
                </c:pt>
                <c:pt idx="40">
                  <c:v>136</c:v>
                </c:pt>
              </c:numCache>
            </c:numRef>
          </c:val>
          <c:smooth val="0"/>
          <c:extLst>
            <c:ext xmlns:c16="http://schemas.microsoft.com/office/drawing/2014/chart" uri="{C3380CC4-5D6E-409C-BE32-E72D297353CC}">
              <c16:uniqueId val="{00000000-2266-40A3-8DC6-9E3F4218E690}"/>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pt idx="13">
                  <c:v>1247</c:v>
                </c:pt>
                <c:pt idx="14">
                  <c:v>1208</c:v>
                </c:pt>
                <c:pt idx="15">
                  <c:v>1143</c:v>
                </c:pt>
                <c:pt idx="16">
                  <c:v>988</c:v>
                </c:pt>
                <c:pt idx="17">
                  <c:v>1454</c:v>
                </c:pt>
                <c:pt idx="18">
                  <c:v>1780</c:v>
                </c:pt>
                <c:pt idx="19">
                  <c:v>1180</c:v>
                </c:pt>
                <c:pt idx="20">
                  <c:v>1028</c:v>
                </c:pt>
                <c:pt idx="21">
                  <c:v>869</c:v>
                </c:pt>
                <c:pt idx="22">
                  <c:v>656</c:v>
                </c:pt>
                <c:pt idx="23">
                  <c:v>691</c:v>
                </c:pt>
                <c:pt idx="24">
                  <c:v>600</c:v>
                </c:pt>
                <c:pt idx="25">
                  <c:v>507</c:v>
                </c:pt>
                <c:pt idx="26">
                  <c:v>532</c:v>
                </c:pt>
                <c:pt idx="27">
                  <c:v>446</c:v>
                </c:pt>
                <c:pt idx="28">
                  <c:v>427</c:v>
                </c:pt>
                <c:pt idx="29">
                  <c:v>445</c:v>
                </c:pt>
                <c:pt idx="30">
                  <c:v>488</c:v>
                </c:pt>
                <c:pt idx="31">
                  <c:v>507</c:v>
                </c:pt>
                <c:pt idx="32">
                  <c:v>538</c:v>
                </c:pt>
                <c:pt idx="33">
                  <c:v>474</c:v>
                </c:pt>
                <c:pt idx="34">
                  <c:v>456</c:v>
                </c:pt>
                <c:pt idx="35">
                  <c:v>389</c:v>
                </c:pt>
                <c:pt idx="36">
                  <c:v>360</c:v>
                </c:pt>
                <c:pt idx="37">
                  <c:v>432</c:v>
                </c:pt>
                <c:pt idx="38">
                  <c:v>387</c:v>
                </c:pt>
                <c:pt idx="39">
                  <c:v>361</c:v>
                </c:pt>
                <c:pt idx="40">
                  <c:v>372</c:v>
                </c:pt>
              </c:numCache>
            </c:numRef>
          </c:val>
          <c:smooth val="0"/>
          <c:extLst>
            <c:ext xmlns:c16="http://schemas.microsoft.com/office/drawing/2014/chart" uri="{C3380CC4-5D6E-409C-BE32-E72D297353CC}">
              <c16:uniqueId val="{00000000-EA82-4C09-BA96-4ECFA601405D}"/>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General"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pt idx="13">
                  <c:v>494</c:v>
                </c:pt>
                <c:pt idx="14">
                  <c:v>492</c:v>
                </c:pt>
                <c:pt idx="15">
                  <c:v>424</c:v>
                </c:pt>
                <c:pt idx="16">
                  <c:v>326</c:v>
                </c:pt>
                <c:pt idx="17">
                  <c:v>541</c:v>
                </c:pt>
                <c:pt idx="18">
                  <c:v>651</c:v>
                </c:pt>
                <c:pt idx="19">
                  <c:v>394</c:v>
                </c:pt>
                <c:pt idx="20">
                  <c:v>379</c:v>
                </c:pt>
                <c:pt idx="21">
                  <c:v>318</c:v>
                </c:pt>
                <c:pt idx="22">
                  <c:v>296</c:v>
                </c:pt>
                <c:pt idx="23">
                  <c:v>356</c:v>
                </c:pt>
                <c:pt idx="24">
                  <c:v>397</c:v>
                </c:pt>
                <c:pt idx="25">
                  <c:v>256</c:v>
                </c:pt>
                <c:pt idx="26">
                  <c:v>202</c:v>
                </c:pt>
                <c:pt idx="27">
                  <c:v>161</c:v>
                </c:pt>
                <c:pt idx="28">
                  <c:v>136</c:v>
                </c:pt>
                <c:pt idx="29">
                  <c:v>170</c:v>
                </c:pt>
                <c:pt idx="30">
                  <c:v>221</c:v>
                </c:pt>
                <c:pt idx="31">
                  <c:v>210</c:v>
                </c:pt>
                <c:pt idx="32">
                  <c:v>204</c:v>
                </c:pt>
                <c:pt idx="33">
                  <c:v>188</c:v>
                </c:pt>
                <c:pt idx="34">
                  <c:v>181</c:v>
                </c:pt>
                <c:pt idx="35">
                  <c:v>152</c:v>
                </c:pt>
                <c:pt idx="36">
                  <c:v>153</c:v>
                </c:pt>
                <c:pt idx="37">
                  <c:v>179</c:v>
                </c:pt>
                <c:pt idx="38">
                  <c:v>159</c:v>
                </c:pt>
                <c:pt idx="39">
                  <c:v>176</c:v>
                </c:pt>
                <c:pt idx="40">
                  <c:v>162</c:v>
                </c:pt>
              </c:numCache>
            </c:numRef>
          </c:val>
          <c:smooth val="0"/>
          <c:extLst>
            <c:ext xmlns:c16="http://schemas.microsoft.com/office/drawing/2014/chart" uri="{C3380CC4-5D6E-409C-BE32-E72D297353CC}">
              <c16:uniqueId val="{00000000-E2A6-4BF3-98CC-35F78C5C5E55}"/>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pt idx="13">
                  <c:v>163</c:v>
                </c:pt>
                <c:pt idx="14">
                  <c:v>199</c:v>
                </c:pt>
                <c:pt idx="15">
                  <c:v>146</c:v>
                </c:pt>
                <c:pt idx="16">
                  <c:v>111</c:v>
                </c:pt>
                <c:pt idx="17">
                  <c:v>266</c:v>
                </c:pt>
                <c:pt idx="18">
                  <c:v>352</c:v>
                </c:pt>
                <c:pt idx="19">
                  <c:v>203</c:v>
                </c:pt>
                <c:pt idx="20">
                  <c:v>151</c:v>
                </c:pt>
                <c:pt idx="21">
                  <c:v>111</c:v>
                </c:pt>
                <c:pt idx="22">
                  <c:v>70</c:v>
                </c:pt>
                <c:pt idx="23">
                  <c:v>106</c:v>
                </c:pt>
                <c:pt idx="24">
                  <c:v>85</c:v>
                </c:pt>
                <c:pt idx="25">
                  <c:v>94</c:v>
                </c:pt>
                <c:pt idx="26">
                  <c:v>111</c:v>
                </c:pt>
                <c:pt idx="27">
                  <c:v>82</c:v>
                </c:pt>
                <c:pt idx="28">
                  <c:v>72</c:v>
                </c:pt>
                <c:pt idx="29">
                  <c:v>57</c:v>
                </c:pt>
                <c:pt idx="30">
                  <c:v>67</c:v>
                </c:pt>
                <c:pt idx="31">
                  <c:v>81</c:v>
                </c:pt>
                <c:pt idx="32">
                  <c:v>65</c:v>
                </c:pt>
                <c:pt idx="33">
                  <c:v>66</c:v>
                </c:pt>
                <c:pt idx="34">
                  <c:v>55</c:v>
                </c:pt>
                <c:pt idx="35">
                  <c:v>64</c:v>
                </c:pt>
                <c:pt idx="36">
                  <c:v>77</c:v>
                </c:pt>
                <c:pt idx="37">
                  <c:v>67</c:v>
                </c:pt>
                <c:pt idx="38">
                  <c:v>52</c:v>
                </c:pt>
                <c:pt idx="39">
                  <c:v>83</c:v>
                </c:pt>
                <c:pt idx="40">
                  <c:v>48</c:v>
                </c:pt>
              </c:numCache>
            </c:numRef>
          </c:val>
          <c:smooth val="0"/>
          <c:extLst>
            <c:ext xmlns:c16="http://schemas.microsoft.com/office/drawing/2014/chart" uri="{C3380CC4-5D6E-409C-BE32-E72D297353CC}">
              <c16:uniqueId val="{00000000-AF29-480A-B4C3-9076E0E505D8}"/>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pt idx="13">
                  <c:v>162</c:v>
                </c:pt>
                <c:pt idx="14">
                  <c:v>214</c:v>
                </c:pt>
                <c:pt idx="15">
                  <c:v>147</c:v>
                </c:pt>
                <c:pt idx="16">
                  <c:v>133</c:v>
                </c:pt>
                <c:pt idx="17">
                  <c:v>331</c:v>
                </c:pt>
                <c:pt idx="18">
                  <c:v>453</c:v>
                </c:pt>
                <c:pt idx="19">
                  <c:v>234</c:v>
                </c:pt>
                <c:pt idx="20">
                  <c:v>163</c:v>
                </c:pt>
                <c:pt idx="21">
                  <c:v>112</c:v>
                </c:pt>
                <c:pt idx="22">
                  <c:v>71</c:v>
                </c:pt>
                <c:pt idx="23">
                  <c:v>87</c:v>
                </c:pt>
                <c:pt idx="24">
                  <c:v>76</c:v>
                </c:pt>
                <c:pt idx="25">
                  <c:v>71</c:v>
                </c:pt>
                <c:pt idx="26">
                  <c:v>65</c:v>
                </c:pt>
                <c:pt idx="27">
                  <c:v>73</c:v>
                </c:pt>
                <c:pt idx="28">
                  <c:v>67</c:v>
                </c:pt>
                <c:pt idx="29">
                  <c:v>48</c:v>
                </c:pt>
                <c:pt idx="30">
                  <c:v>66</c:v>
                </c:pt>
                <c:pt idx="31">
                  <c:v>53</c:v>
                </c:pt>
                <c:pt idx="32">
                  <c:v>74</c:v>
                </c:pt>
                <c:pt idx="33">
                  <c:v>63</c:v>
                </c:pt>
                <c:pt idx="34">
                  <c:v>73</c:v>
                </c:pt>
                <c:pt idx="35">
                  <c:v>62</c:v>
                </c:pt>
                <c:pt idx="36">
                  <c:v>65</c:v>
                </c:pt>
                <c:pt idx="37">
                  <c:v>70</c:v>
                </c:pt>
                <c:pt idx="38">
                  <c:v>60</c:v>
                </c:pt>
                <c:pt idx="39">
                  <c:v>87</c:v>
                </c:pt>
                <c:pt idx="40">
                  <c:v>72</c:v>
                </c:pt>
              </c:numCache>
            </c:numRef>
          </c:val>
          <c:smooth val="0"/>
          <c:extLst>
            <c:ext xmlns:c16="http://schemas.microsoft.com/office/drawing/2014/chart" uri="{C3380CC4-5D6E-409C-BE32-E72D297353CC}">
              <c16:uniqueId val="{00000000-DFB7-4CE9-9A0A-363D4F3B5787}"/>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pt idx="13">
                  <c:v>166</c:v>
                </c:pt>
                <c:pt idx="14">
                  <c:v>186</c:v>
                </c:pt>
                <c:pt idx="15">
                  <c:v>186</c:v>
                </c:pt>
                <c:pt idx="16">
                  <c:v>149</c:v>
                </c:pt>
                <c:pt idx="17">
                  <c:v>245</c:v>
                </c:pt>
                <c:pt idx="18">
                  <c:v>321</c:v>
                </c:pt>
                <c:pt idx="19">
                  <c:v>170</c:v>
                </c:pt>
                <c:pt idx="20">
                  <c:v>141</c:v>
                </c:pt>
                <c:pt idx="21">
                  <c:v>117</c:v>
                </c:pt>
                <c:pt idx="22">
                  <c:v>101</c:v>
                </c:pt>
                <c:pt idx="23">
                  <c:v>111</c:v>
                </c:pt>
                <c:pt idx="24">
                  <c:v>92</c:v>
                </c:pt>
                <c:pt idx="25">
                  <c:v>77</c:v>
                </c:pt>
                <c:pt idx="26">
                  <c:v>74</c:v>
                </c:pt>
                <c:pt idx="27">
                  <c:v>76</c:v>
                </c:pt>
                <c:pt idx="28">
                  <c:v>68</c:v>
                </c:pt>
                <c:pt idx="29">
                  <c:v>72</c:v>
                </c:pt>
                <c:pt idx="30">
                  <c:v>86</c:v>
                </c:pt>
                <c:pt idx="31">
                  <c:v>79</c:v>
                </c:pt>
                <c:pt idx="32">
                  <c:v>85</c:v>
                </c:pt>
                <c:pt idx="33">
                  <c:v>72</c:v>
                </c:pt>
                <c:pt idx="34">
                  <c:v>72</c:v>
                </c:pt>
                <c:pt idx="35">
                  <c:v>65</c:v>
                </c:pt>
                <c:pt idx="36">
                  <c:v>82</c:v>
                </c:pt>
                <c:pt idx="37">
                  <c:v>75</c:v>
                </c:pt>
                <c:pt idx="38">
                  <c:v>72</c:v>
                </c:pt>
                <c:pt idx="39">
                  <c:v>66</c:v>
                </c:pt>
                <c:pt idx="40">
                  <c:v>65</c:v>
                </c:pt>
              </c:numCache>
            </c:numRef>
          </c:val>
          <c:smooth val="0"/>
          <c:extLst>
            <c:ext xmlns:c16="http://schemas.microsoft.com/office/drawing/2014/chart" uri="{C3380CC4-5D6E-409C-BE32-E72D297353CC}">
              <c16:uniqueId val="{00000000-AB17-4DB8-A7E4-3E4AF535E7A3}"/>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pt idx="13">
                  <c:v>396</c:v>
                </c:pt>
                <c:pt idx="14">
                  <c:v>469</c:v>
                </c:pt>
                <c:pt idx="15">
                  <c:v>396</c:v>
                </c:pt>
                <c:pt idx="16">
                  <c:v>376</c:v>
                </c:pt>
                <c:pt idx="17">
                  <c:v>701</c:v>
                </c:pt>
                <c:pt idx="18">
                  <c:v>978</c:v>
                </c:pt>
                <c:pt idx="19">
                  <c:v>478</c:v>
                </c:pt>
                <c:pt idx="20">
                  <c:v>408</c:v>
                </c:pt>
                <c:pt idx="21">
                  <c:v>346</c:v>
                </c:pt>
                <c:pt idx="22">
                  <c:v>247</c:v>
                </c:pt>
                <c:pt idx="23">
                  <c:v>244</c:v>
                </c:pt>
                <c:pt idx="24">
                  <c:v>233</c:v>
                </c:pt>
                <c:pt idx="25">
                  <c:v>244</c:v>
                </c:pt>
                <c:pt idx="26">
                  <c:v>238</c:v>
                </c:pt>
                <c:pt idx="27">
                  <c:v>204</c:v>
                </c:pt>
                <c:pt idx="28">
                  <c:v>161</c:v>
                </c:pt>
                <c:pt idx="29">
                  <c:v>179</c:v>
                </c:pt>
                <c:pt idx="30">
                  <c:v>197</c:v>
                </c:pt>
                <c:pt idx="31">
                  <c:v>183</c:v>
                </c:pt>
                <c:pt idx="32">
                  <c:v>188</c:v>
                </c:pt>
                <c:pt idx="33">
                  <c:v>154</c:v>
                </c:pt>
                <c:pt idx="34">
                  <c:v>200</c:v>
                </c:pt>
                <c:pt idx="35">
                  <c:v>202</c:v>
                </c:pt>
                <c:pt idx="36">
                  <c:v>157</c:v>
                </c:pt>
                <c:pt idx="37">
                  <c:v>158</c:v>
                </c:pt>
                <c:pt idx="38">
                  <c:v>166</c:v>
                </c:pt>
                <c:pt idx="39">
                  <c:v>197</c:v>
                </c:pt>
                <c:pt idx="40">
                  <c:v>167</c:v>
                </c:pt>
              </c:numCache>
            </c:numRef>
          </c:val>
          <c:smooth val="0"/>
          <c:extLst>
            <c:ext xmlns:c16="http://schemas.microsoft.com/office/drawing/2014/chart" uri="{C3380CC4-5D6E-409C-BE32-E72D297353CC}">
              <c16:uniqueId val="{00000000-6683-45F2-9B85-D073C24D8A41}"/>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pt idx="13">
                  <c:v>8</c:v>
                </c:pt>
                <c:pt idx="14">
                  <c:v>16</c:v>
                </c:pt>
                <c:pt idx="15">
                  <c:v>12</c:v>
                </c:pt>
                <c:pt idx="16">
                  <c:v>12</c:v>
                </c:pt>
                <c:pt idx="17">
                  <c:v>33</c:v>
                </c:pt>
                <c:pt idx="18">
                  <c:v>54</c:v>
                </c:pt>
                <c:pt idx="19">
                  <c:v>25</c:v>
                </c:pt>
                <c:pt idx="20">
                  <c:v>18</c:v>
                </c:pt>
                <c:pt idx="21">
                  <c:v>7</c:v>
                </c:pt>
                <c:pt idx="22">
                  <c:v>4</c:v>
                </c:pt>
                <c:pt idx="23">
                  <c:v>8</c:v>
                </c:pt>
                <c:pt idx="24">
                  <c:v>3</c:v>
                </c:pt>
                <c:pt idx="25">
                  <c:v>4</c:v>
                </c:pt>
                <c:pt idx="26">
                  <c:v>4</c:v>
                </c:pt>
                <c:pt idx="27">
                  <c:v>8</c:v>
                </c:pt>
                <c:pt idx="28">
                  <c:v>5</c:v>
                </c:pt>
                <c:pt idx="29">
                  <c:v>3</c:v>
                </c:pt>
                <c:pt idx="30">
                  <c:v>8</c:v>
                </c:pt>
                <c:pt idx="31">
                  <c:v>7</c:v>
                </c:pt>
                <c:pt idx="32">
                  <c:v>3</c:v>
                </c:pt>
                <c:pt idx="33">
                  <c:v>5</c:v>
                </c:pt>
                <c:pt idx="34">
                  <c:v>2</c:v>
                </c:pt>
                <c:pt idx="35">
                  <c:v>2</c:v>
                </c:pt>
                <c:pt idx="36">
                  <c:v>7</c:v>
                </c:pt>
                <c:pt idx="37">
                  <c:v>6</c:v>
                </c:pt>
                <c:pt idx="38">
                  <c:v>9</c:v>
                </c:pt>
                <c:pt idx="39">
                  <c:v>17</c:v>
                </c:pt>
                <c:pt idx="40">
                  <c:v>14</c:v>
                </c:pt>
              </c:numCache>
            </c:numRef>
          </c:val>
          <c:smooth val="0"/>
          <c:extLst>
            <c:ext xmlns:c16="http://schemas.microsoft.com/office/drawing/2014/chart" uri="{C3380CC4-5D6E-409C-BE32-E72D297353CC}">
              <c16:uniqueId val="{00000000-06DB-4D01-9B76-238B8F4A3E4A}"/>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pt idx="13">
                  <c:v>873</c:v>
                </c:pt>
                <c:pt idx="14">
                  <c:v>841</c:v>
                </c:pt>
                <c:pt idx="15">
                  <c:v>807</c:v>
                </c:pt>
                <c:pt idx="16">
                  <c:v>827</c:v>
                </c:pt>
                <c:pt idx="17">
                  <c:v>1078</c:v>
                </c:pt>
                <c:pt idx="18">
                  <c:v>1125</c:v>
                </c:pt>
                <c:pt idx="19">
                  <c:v>732</c:v>
                </c:pt>
                <c:pt idx="20">
                  <c:v>687</c:v>
                </c:pt>
                <c:pt idx="21">
                  <c:v>651</c:v>
                </c:pt>
                <c:pt idx="22">
                  <c:v>494</c:v>
                </c:pt>
                <c:pt idx="23">
                  <c:v>462</c:v>
                </c:pt>
                <c:pt idx="24">
                  <c:v>491</c:v>
                </c:pt>
                <c:pt idx="25">
                  <c:v>388</c:v>
                </c:pt>
                <c:pt idx="26">
                  <c:v>381</c:v>
                </c:pt>
                <c:pt idx="27">
                  <c:v>347</c:v>
                </c:pt>
                <c:pt idx="28">
                  <c:v>308</c:v>
                </c:pt>
                <c:pt idx="29">
                  <c:v>367</c:v>
                </c:pt>
                <c:pt idx="30">
                  <c:v>370</c:v>
                </c:pt>
                <c:pt idx="31">
                  <c:v>389</c:v>
                </c:pt>
                <c:pt idx="32">
                  <c:v>352</c:v>
                </c:pt>
                <c:pt idx="33">
                  <c:v>323</c:v>
                </c:pt>
                <c:pt idx="34">
                  <c:v>340</c:v>
                </c:pt>
                <c:pt idx="35">
                  <c:v>325</c:v>
                </c:pt>
                <c:pt idx="36">
                  <c:v>385</c:v>
                </c:pt>
                <c:pt idx="37">
                  <c:v>387</c:v>
                </c:pt>
                <c:pt idx="38">
                  <c:v>346</c:v>
                </c:pt>
                <c:pt idx="39">
                  <c:v>393</c:v>
                </c:pt>
                <c:pt idx="40">
                  <c:v>370</c:v>
                </c:pt>
              </c:numCache>
            </c:numRef>
          </c:val>
          <c:smooth val="0"/>
          <c:extLst>
            <c:ext xmlns:c16="http://schemas.microsoft.com/office/drawing/2014/chart" uri="{C3380CC4-5D6E-409C-BE32-E72D297353CC}">
              <c16:uniqueId val="{00000001-8726-4915-A44E-5D61AAAEB6FF}"/>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pt idx="13">
                  <c:v>446</c:v>
                </c:pt>
                <c:pt idx="14">
                  <c:v>608</c:v>
                </c:pt>
                <c:pt idx="15">
                  <c:v>389</c:v>
                </c:pt>
                <c:pt idx="16">
                  <c:v>226</c:v>
                </c:pt>
                <c:pt idx="17">
                  <c:v>470</c:v>
                </c:pt>
                <c:pt idx="18">
                  <c:v>886</c:v>
                </c:pt>
                <c:pt idx="19">
                  <c:v>481</c:v>
                </c:pt>
                <c:pt idx="20">
                  <c:v>281</c:v>
                </c:pt>
                <c:pt idx="21">
                  <c:v>267</c:v>
                </c:pt>
                <c:pt idx="22">
                  <c:v>215</c:v>
                </c:pt>
                <c:pt idx="23">
                  <c:v>380</c:v>
                </c:pt>
                <c:pt idx="24">
                  <c:v>543</c:v>
                </c:pt>
                <c:pt idx="25">
                  <c:v>413</c:v>
                </c:pt>
                <c:pt idx="26">
                  <c:v>231</c:v>
                </c:pt>
                <c:pt idx="27">
                  <c:v>151</c:v>
                </c:pt>
                <c:pt idx="28">
                  <c:v>106</c:v>
                </c:pt>
                <c:pt idx="29">
                  <c:v>86</c:v>
                </c:pt>
                <c:pt idx="30">
                  <c:v>111</c:v>
                </c:pt>
                <c:pt idx="31">
                  <c:v>132</c:v>
                </c:pt>
                <c:pt idx="32">
                  <c:v>151</c:v>
                </c:pt>
                <c:pt idx="33">
                  <c:v>176</c:v>
                </c:pt>
                <c:pt idx="34">
                  <c:v>179</c:v>
                </c:pt>
                <c:pt idx="35">
                  <c:v>150</c:v>
                </c:pt>
                <c:pt idx="36">
                  <c:v>125</c:v>
                </c:pt>
                <c:pt idx="37">
                  <c:v>91</c:v>
                </c:pt>
                <c:pt idx="38">
                  <c:v>89</c:v>
                </c:pt>
                <c:pt idx="39">
                  <c:v>94</c:v>
                </c:pt>
                <c:pt idx="40">
                  <c:v>101</c:v>
                </c:pt>
              </c:numCache>
            </c:numRef>
          </c:val>
          <c:smooth val="0"/>
          <c:extLst>
            <c:ext xmlns:c16="http://schemas.microsoft.com/office/drawing/2014/chart" uri="{C3380CC4-5D6E-409C-BE32-E72D297353CC}">
              <c16:uniqueId val="{00000000-4F58-47F6-9CAE-6DB4D7E73474}"/>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pt idx="13">
                  <c:v>1197</c:v>
                </c:pt>
                <c:pt idx="14">
                  <c:v>1145</c:v>
                </c:pt>
                <c:pt idx="15">
                  <c:v>1070</c:v>
                </c:pt>
                <c:pt idx="16">
                  <c:v>992</c:v>
                </c:pt>
                <c:pt idx="17">
                  <c:v>1433</c:v>
                </c:pt>
                <c:pt idx="18">
                  <c:v>1879</c:v>
                </c:pt>
                <c:pt idx="19">
                  <c:v>1100</c:v>
                </c:pt>
                <c:pt idx="20">
                  <c:v>966</c:v>
                </c:pt>
                <c:pt idx="21">
                  <c:v>889</c:v>
                </c:pt>
                <c:pt idx="22">
                  <c:v>816</c:v>
                </c:pt>
                <c:pt idx="23">
                  <c:v>834</c:v>
                </c:pt>
                <c:pt idx="24">
                  <c:v>810</c:v>
                </c:pt>
                <c:pt idx="25">
                  <c:v>650</c:v>
                </c:pt>
                <c:pt idx="26">
                  <c:v>564</c:v>
                </c:pt>
                <c:pt idx="27">
                  <c:v>546</c:v>
                </c:pt>
                <c:pt idx="28">
                  <c:v>490</c:v>
                </c:pt>
                <c:pt idx="29">
                  <c:v>509</c:v>
                </c:pt>
                <c:pt idx="30">
                  <c:v>599</c:v>
                </c:pt>
                <c:pt idx="31">
                  <c:v>596</c:v>
                </c:pt>
                <c:pt idx="32">
                  <c:v>645</c:v>
                </c:pt>
                <c:pt idx="33">
                  <c:v>567</c:v>
                </c:pt>
                <c:pt idx="34">
                  <c:v>646</c:v>
                </c:pt>
                <c:pt idx="35">
                  <c:v>555</c:v>
                </c:pt>
                <c:pt idx="36">
                  <c:v>517</c:v>
                </c:pt>
                <c:pt idx="37">
                  <c:v>489</c:v>
                </c:pt>
                <c:pt idx="38">
                  <c:v>462</c:v>
                </c:pt>
                <c:pt idx="39">
                  <c:v>500</c:v>
                </c:pt>
                <c:pt idx="40">
                  <c:v>443</c:v>
                </c:pt>
              </c:numCache>
            </c:numRef>
          </c:val>
          <c:smooth val="0"/>
          <c:extLst>
            <c:ext xmlns:c16="http://schemas.microsoft.com/office/drawing/2014/chart" uri="{C3380CC4-5D6E-409C-BE32-E72D297353CC}">
              <c16:uniqueId val="{00000000-F612-434A-A089-F9EA016AE572}"/>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pt idx="13">
                  <c:v>249</c:v>
                </c:pt>
                <c:pt idx="14">
                  <c:v>241</c:v>
                </c:pt>
                <c:pt idx="15">
                  <c:v>213</c:v>
                </c:pt>
                <c:pt idx="16">
                  <c:v>205</c:v>
                </c:pt>
                <c:pt idx="17">
                  <c:v>194</c:v>
                </c:pt>
                <c:pt idx="18">
                  <c:v>249</c:v>
                </c:pt>
                <c:pt idx="19">
                  <c:v>159</c:v>
                </c:pt>
                <c:pt idx="20">
                  <c:v>133</c:v>
                </c:pt>
                <c:pt idx="21">
                  <c:v>91</c:v>
                </c:pt>
                <c:pt idx="22">
                  <c:v>161</c:v>
                </c:pt>
                <c:pt idx="23">
                  <c:v>226</c:v>
                </c:pt>
                <c:pt idx="24">
                  <c:v>218</c:v>
                </c:pt>
                <c:pt idx="25">
                  <c:v>86</c:v>
                </c:pt>
                <c:pt idx="26">
                  <c:v>92</c:v>
                </c:pt>
                <c:pt idx="27">
                  <c:v>77</c:v>
                </c:pt>
                <c:pt idx="28">
                  <c:v>76</c:v>
                </c:pt>
                <c:pt idx="29">
                  <c:v>56</c:v>
                </c:pt>
                <c:pt idx="30">
                  <c:v>84</c:v>
                </c:pt>
                <c:pt idx="31">
                  <c:v>66</c:v>
                </c:pt>
                <c:pt idx="32">
                  <c:v>99</c:v>
                </c:pt>
                <c:pt idx="33">
                  <c:v>92</c:v>
                </c:pt>
                <c:pt idx="34">
                  <c:v>84</c:v>
                </c:pt>
                <c:pt idx="35">
                  <c:v>98</c:v>
                </c:pt>
                <c:pt idx="36">
                  <c:v>98</c:v>
                </c:pt>
                <c:pt idx="37">
                  <c:v>95</c:v>
                </c:pt>
                <c:pt idx="38">
                  <c:v>92</c:v>
                </c:pt>
                <c:pt idx="39">
                  <c:v>92</c:v>
                </c:pt>
                <c:pt idx="40">
                  <c:v>94</c:v>
                </c:pt>
              </c:numCache>
            </c:numRef>
          </c:val>
          <c:smooth val="0"/>
          <c:extLst>
            <c:ext xmlns:c16="http://schemas.microsoft.com/office/drawing/2014/chart" uri="{C3380CC4-5D6E-409C-BE32-E72D297353CC}">
              <c16:uniqueId val="{00000000-529D-4B6D-9E9F-75C4092C6718}"/>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pt idx="13">
                  <c:v>1016</c:v>
                </c:pt>
                <c:pt idx="14">
                  <c:v>980</c:v>
                </c:pt>
                <c:pt idx="15">
                  <c:v>945</c:v>
                </c:pt>
                <c:pt idx="16">
                  <c:v>855</c:v>
                </c:pt>
                <c:pt idx="17">
                  <c:v>1242</c:v>
                </c:pt>
                <c:pt idx="18">
                  <c:v>1266</c:v>
                </c:pt>
                <c:pt idx="19">
                  <c:v>862</c:v>
                </c:pt>
                <c:pt idx="20">
                  <c:v>756</c:v>
                </c:pt>
                <c:pt idx="21">
                  <c:v>626</c:v>
                </c:pt>
                <c:pt idx="22">
                  <c:v>643</c:v>
                </c:pt>
                <c:pt idx="23">
                  <c:v>978</c:v>
                </c:pt>
                <c:pt idx="24">
                  <c:v>949</c:v>
                </c:pt>
                <c:pt idx="25">
                  <c:v>380</c:v>
                </c:pt>
                <c:pt idx="26">
                  <c:v>407</c:v>
                </c:pt>
                <c:pt idx="27">
                  <c:v>388</c:v>
                </c:pt>
                <c:pt idx="28">
                  <c:v>377</c:v>
                </c:pt>
                <c:pt idx="29">
                  <c:v>363</c:v>
                </c:pt>
                <c:pt idx="30">
                  <c:v>390</c:v>
                </c:pt>
                <c:pt idx="31">
                  <c:v>413</c:v>
                </c:pt>
                <c:pt idx="32">
                  <c:v>339</c:v>
                </c:pt>
                <c:pt idx="33">
                  <c:v>354</c:v>
                </c:pt>
                <c:pt idx="34">
                  <c:v>348</c:v>
                </c:pt>
                <c:pt idx="35">
                  <c:v>386</c:v>
                </c:pt>
                <c:pt idx="36">
                  <c:v>338</c:v>
                </c:pt>
                <c:pt idx="37">
                  <c:v>429</c:v>
                </c:pt>
                <c:pt idx="38">
                  <c:v>306</c:v>
                </c:pt>
                <c:pt idx="39">
                  <c:v>297</c:v>
                </c:pt>
                <c:pt idx="40">
                  <c:v>276</c:v>
                </c:pt>
              </c:numCache>
            </c:numRef>
          </c:val>
          <c:smooth val="0"/>
          <c:extLst>
            <c:ext xmlns:c16="http://schemas.microsoft.com/office/drawing/2014/chart" uri="{C3380CC4-5D6E-409C-BE32-E72D297353CC}">
              <c16:uniqueId val="{00000000-39B6-4635-93ED-C7F25143A2BC}"/>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pt idx="13">
                  <c:v>340</c:v>
                </c:pt>
                <c:pt idx="14">
                  <c:v>351</c:v>
                </c:pt>
                <c:pt idx="15">
                  <c:v>291</c:v>
                </c:pt>
                <c:pt idx="16">
                  <c:v>302</c:v>
                </c:pt>
                <c:pt idx="17">
                  <c:v>400</c:v>
                </c:pt>
                <c:pt idx="18">
                  <c:v>483</c:v>
                </c:pt>
                <c:pt idx="19">
                  <c:v>299</c:v>
                </c:pt>
                <c:pt idx="20">
                  <c:v>245</c:v>
                </c:pt>
                <c:pt idx="21">
                  <c:v>206</c:v>
                </c:pt>
                <c:pt idx="22">
                  <c:v>186</c:v>
                </c:pt>
                <c:pt idx="23">
                  <c:v>238</c:v>
                </c:pt>
                <c:pt idx="24">
                  <c:v>195</c:v>
                </c:pt>
                <c:pt idx="25">
                  <c:v>166</c:v>
                </c:pt>
                <c:pt idx="26">
                  <c:v>126</c:v>
                </c:pt>
                <c:pt idx="27">
                  <c:v>143</c:v>
                </c:pt>
                <c:pt idx="28">
                  <c:v>112</c:v>
                </c:pt>
                <c:pt idx="29">
                  <c:v>136</c:v>
                </c:pt>
                <c:pt idx="30">
                  <c:v>139</c:v>
                </c:pt>
                <c:pt idx="31">
                  <c:v>150</c:v>
                </c:pt>
                <c:pt idx="32">
                  <c:v>140</c:v>
                </c:pt>
                <c:pt idx="33">
                  <c:v>103</c:v>
                </c:pt>
                <c:pt idx="34">
                  <c:v>112</c:v>
                </c:pt>
                <c:pt idx="35">
                  <c:v>150</c:v>
                </c:pt>
                <c:pt idx="36">
                  <c:v>137</c:v>
                </c:pt>
                <c:pt idx="37">
                  <c:v>118</c:v>
                </c:pt>
                <c:pt idx="38">
                  <c:v>103</c:v>
                </c:pt>
                <c:pt idx="39">
                  <c:v>137</c:v>
                </c:pt>
                <c:pt idx="40">
                  <c:v>95</c:v>
                </c:pt>
              </c:numCache>
            </c:numRef>
          </c:val>
          <c:smooth val="0"/>
          <c:extLst>
            <c:ext xmlns:c16="http://schemas.microsoft.com/office/drawing/2014/chart" uri="{C3380CC4-5D6E-409C-BE32-E72D297353CC}">
              <c16:uniqueId val="{00000002-F22E-4CF3-ACBD-415288A7A078}"/>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pt idx="13">
                  <c:v>138</c:v>
                </c:pt>
                <c:pt idx="14">
                  <c:v>211</c:v>
                </c:pt>
                <c:pt idx="15">
                  <c:v>192</c:v>
                </c:pt>
                <c:pt idx="16">
                  <c:v>129</c:v>
                </c:pt>
                <c:pt idx="17">
                  <c:v>708</c:v>
                </c:pt>
                <c:pt idx="18">
                  <c:v>808</c:v>
                </c:pt>
                <c:pt idx="19">
                  <c:v>268</c:v>
                </c:pt>
                <c:pt idx="20">
                  <c:v>178</c:v>
                </c:pt>
                <c:pt idx="21">
                  <c:v>135</c:v>
                </c:pt>
                <c:pt idx="22">
                  <c:v>77</c:v>
                </c:pt>
                <c:pt idx="23">
                  <c:v>90</c:v>
                </c:pt>
                <c:pt idx="24">
                  <c:v>94</c:v>
                </c:pt>
                <c:pt idx="25">
                  <c:v>116</c:v>
                </c:pt>
                <c:pt idx="26">
                  <c:v>81</c:v>
                </c:pt>
                <c:pt idx="27">
                  <c:v>73</c:v>
                </c:pt>
                <c:pt idx="28">
                  <c:v>56</c:v>
                </c:pt>
                <c:pt idx="29">
                  <c:v>51</c:v>
                </c:pt>
                <c:pt idx="30">
                  <c:v>68</c:v>
                </c:pt>
                <c:pt idx="31">
                  <c:v>63</c:v>
                </c:pt>
                <c:pt idx="32">
                  <c:v>68</c:v>
                </c:pt>
                <c:pt idx="33">
                  <c:v>69</c:v>
                </c:pt>
                <c:pt idx="34">
                  <c:v>55</c:v>
                </c:pt>
                <c:pt idx="35">
                  <c:v>59</c:v>
                </c:pt>
                <c:pt idx="36">
                  <c:v>85</c:v>
                </c:pt>
                <c:pt idx="37">
                  <c:v>55</c:v>
                </c:pt>
                <c:pt idx="38">
                  <c:v>57</c:v>
                </c:pt>
                <c:pt idx="39">
                  <c:v>88</c:v>
                </c:pt>
                <c:pt idx="40">
                  <c:v>104</c:v>
                </c:pt>
              </c:numCache>
            </c:numRef>
          </c:val>
          <c:smooth val="0"/>
          <c:extLst>
            <c:ext xmlns:c16="http://schemas.microsoft.com/office/drawing/2014/chart" uri="{C3380CC4-5D6E-409C-BE32-E72D297353CC}">
              <c16:uniqueId val="{00000000-E52B-48A5-A594-42734F4FF01A}"/>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October 3, 2021</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1"/>
          <c:order val="0"/>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1"/>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2"/>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3"/>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4"/>
          <c:tx>
            <c:v>2021</c:v>
          </c:tx>
          <c:spPr>
            <a:ln>
              <a:solidFill>
                <a:srgbClr val="FF0000"/>
              </a:solidFill>
            </a:ln>
          </c:spPr>
          <c:marker>
            <c:symbol val="diamond"/>
            <c:size val="6"/>
            <c:spPr>
              <a:solidFill>
                <a:srgbClr val="FF0000"/>
              </a:solidFill>
              <a:ln>
                <a:solidFill>
                  <a:srgbClr val="FF0000"/>
                </a:solidFill>
              </a:ln>
            </c:spPr>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pt idx="13">
                  <c:v>17281</c:v>
                </c:pt>
                <c:pt idx="14">
                  <c:v>13216</c:v>
                </c:pt>
                <c:pt idx="15">
                  <c:v>11629</c:v>
                </c:pt>
                <c:pt idx="16">
                  <c:v>10507</c:v>
                </c:pt>
                <c:pt idx="17">
                  <c:v>16605</c:v>
                </c:pt>
                <c:pt idx="18">
                  <c:v>19619</c:v>
                </c:pt>
                <c:pt idx="19">
                  <c:v>11666</c:v>
                </c:pt>
                <c:pt idx="20">
                  <c:v>10085</c:v>
                </c:pt>
                <c:pt idx="21">
                  <c:v>8868</c:v>
                </c:pt>
                <c:pt idx="22">
                  <c:v>6892</c:v>
                </c:pt>
                <c:pt idx="23">
                  <c:v>7544</c:v>
                </c:pt>
                <c:pt idx="24">
                  <c:v>7505</c:v>
                </c:pt>
                <c:pt idx="25">
                  <c:v>5924</c:v>
                </c:pt>
                <c:pt idx="26">
                  <c:v>5488</c:v>
                </c:pt>
                <c:pt idx="27">
                  <c:v>5061</c:v>
                </c:pt>
                <c:pt idx="28">
                  <c:v>4554</c:v>
                </c:pt>
                <c:pt idx="29">
                  <c:v>4919</c:v>
                </c:pt>
                <c:pt idx="30">
                  <c:v>5420</c:v>
                </c:pt>
                <c:pt idx="31">
                  <c:v>5528</c:v>
                </c:pt>
                <c:pt idx="32">
                  <c:v>5357</c:v>
                </c:pt>
                <c:pt idx="33">
                  <c:v>5073</c:v>
                </c:pt>
                <c:pt idx="34">
                  <c:v>5205</c:v>
                </c:pt>
                <c:pt idx="35">
                  <c:v>4860</c:v>
                </c:pt>
                <c:pt idx="36">
                  <c:v>4850</c:v>
                </c:pt>
                <c:pt idx="37">
                  <c:v>4914</c:v>
                </c:pt>
                <c:pt idx="38">
                  <c:v>4814</c:v>
                </c:pt>
                <c:pt idx="39">
                  <c:v>5193</c:v>
                </c:pt>
                <c:pt idx="40">
                  <c:v>4784</c:v>
                </c:pt>
              </c:numCache>
            </c:numRef>
          </c:val>
          <c:smooth val="0"/>
          <c:extLst>
            <c:ext xmlns:c16="http://schemas.microsoft.com/office/drawing/2014/chart" uri="{C3380CC4-5D6E-409C-BE32-E72D297353CC}">
              <c16:uniqueId val="{00000000-BDB3-4846-9484-488F7CE14BC5}"/>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October 3, 2021</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20522764863169"/>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1"/>
          <c:order val="0"/>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1"/>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2"/>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3"/>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4"/>
          <c:tx>
            <c:v>2021</c:v>
          </c:tx>
          <c:spPr>
            <a:ln>
              <a:solidFill>
                <a:srgbClr val="FF0000"/>
              </a:solidFill>
            </a:ln>
          </c:spPr>
          <c:marker>
            <c:symbol val="diamond"/>
            <c:size val="7"/>
            <c:spPr>
              <a:solidFill>
                <a:srgbClr val="FF0000"/>
              </a:solidFill>
              <a:ln>
                <a:solidFill>
                  <a:srgbClr val="FF0000"/>
                </a:solidFill>
              </a:ln>
            </c:spPr>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pt idx="13">
                  <c:v>87505</c:v>
                </c:pt>
                <c:pt idx="14">
                  <c:v>80139</c:v>
                </c:pt>
                <c:pt idx="15">
                  <c:v>74975</c:v>
                </c:pt>
                <c:pt idx="16">
                  <c:v>73550</c:v>
                </c:pt>
                <c:pt idx="17">
                  <c:v>70985</c:v>
                </c:pt>
                <c:pt idx="18">
                  <c:v>91356</c:v>
                </c:pt>
                <c:pt idx="19">
                  <c:v>76371</c:v>
                </c:pt>
                <c:pt idx="20">
                  <c:v>64462</c:v>
                </c:pt>
                <c:pt idx="21">
                  <c:v>60137</c:v>
                </c:pt>
                <c:pt idx="22">
                  <c:v>59665</c:v>
                </c:pt>
                <c:pt idx="23">
                  <c:v>64526</c:v>
                </c:pt>
                <c:pt idx="24">
                  <c:v>71347</c:v>
                </c:pt>
                <c:pt idx="25">
                  <c:v>76247</c:v>
                </c:pt>
                <c:pt idx="26">
                  <c:v>72994</c:v>
                </c:pt>
                <c:pt idx="27">
                  <c:v>68161</c:v>
                </c:pt>
                <c:pt idx="28">
                  <c:v>66704</c:v>
                </c:pt>
                <c:pt idx="29">
                  <c:v>66006</c:v>
                </c:pt>
                <c:pt idx="30">
                  <c:v>65137</c:v>
                </c:pt>
                <c:pt idx="31">
                  <c:v>60644</c:v>
                </c:pt>
                <c:pt idx="32">
                  <c:v>57985</c:v>
                </c:pt>
                <c:pt idx="33">
                  <c:v>55184</c:v>
                </c:pt>
                <c:pt idx="34">
                  <c:v>54749</c:v>
                </c:pt>
                <c:pt idx="35">
                  <c:v>50784</c:v>
                </c:pt>
                <c:pt idx="36">
                  <c:v>75750</c:v>
                </c:pt>
                <c:pt idx="37">
                  <c:v>68391</c:v>
                </c:pt>
                <c:pt idx="38">
                  <c:v>61120</c:v>
                </c:pt>
                <c:pt idx="39">
                  <c:v>55693</c:v>
                </c:pt>
                <c:pt idx="40">
                  <c:v>51644</c:v>
                </c:pt>
              </c:numCache>
            </c:numRef>
          </c:val>
          <c:smooth val="0"/>
          <c:extLst>
            <c:ext xmlns:c16="http://schemas.microsoft.com/office/drawing/2014/chart" uri="{C3380CC4-5D6E-409C-BE32-E72D297353CC}">
              <c16:uniqueId val="{00000000-81F6-44DE-9289-BF73ACE415A6}"/>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pt idx="13">
                  <c:v>12999.25</c:v>
                </c:pt>
                <c:pt idx="14">
                  <c:v>13453.75</c:v>
                </c:pt>
                <c:pt idx="15">
                  <c:v>13497.25</c:v>
                </c:pt>
                <c:pt idx="16">
                  <c:v>13158.25</c:v>
                </c:pt>
                <c:pt idx="17">
                  <c:v>12989.25</c:v>
                </c:pt>
                <c:pt idx="18">
                  <c:v>14590</c:v>
                </c:pt>
                <c:pt idx="19">
                  <c:v>14599.25</c:v>
                </c:pt>
                <c:pt idx="20">
                  <c:v>14493.75</c:v>
                </c:pt>
                <c:pt idx="21">
                  <c:v>12559.5</c:v>
                </c:pt>
                <c:pt idx="22">
                  <c:v>9377.75</c:v>
                </c:pt>
                <c:pt idx="23">
                  <c:v>8347.25</c:v>
                </c:pt>
                <c:pt idx="24">
                  <c:v>7702.25</c:v>
                </c:pt>
                <c:pt idx="25">
                  <c:v>6966.25</c:v>
                </c:pt>
                <c:pt idx="26">
                  <c:v>6615.25</c:v>
                </c:pt>
                <c:pt idx="27">
                  <c:v>5994.5</c:v>
                </c:pt>
                <c:pt idx="28">
                  <c:v>5256.75</c:v>
                </c:pt>
                <c:pt idx="29">
                  <c:v>5005.5</c:v>
                </c:pt>
                <c:pt idx="30">
                  <c:v>4988.5</c:v>
                </c:pt>
                <c:pt idx="31">
                  <c:v>5105.25</c:v>
                </c:pt>
                <c:pt idx="32">
                  <c:v>5306</c:v>
                </c:pt>
                <c:pt idx="33">
                  <c:v>5344.5</c:v>
                </c:pt>
                <c:pt idx="34">
                  <c:v>5290.75</c:v>
                </c:pt>
                <c:pt idx="35">
                  <c:v>5123.75</c:v>
                </c:pt>
                <c:pt idx="36">
                  <c:v>4997</c:v>
                </c:pt>
                <c:pt idx="37">
                  <c:v>4957.25</c:v>
                </c:pt>
                <c:pt idx="38">
                  <c:v>4859.5</c:v>
                </c:pt>
                <c:pt idx="39">
                  <c:v>4942.75</c:v>
                </c:pt>
                <c:pt idx="40">
                  <c:v>4926.25</c:v>
                </c:pt>
              </c:numCache>
            </c:numRef>
          </c:val>
          <c:smooth val="0"/>
          <c:extLst>
            <c:ext xmlns:c16="http://schemas.microsoft.com/office/drawing/2014/chart" uri="{C3380CC4-5D6E-409C-BE32-E72D297353CC}">
              <c16:uniqueId val="{00000000-F737-409B-AE32-2836C2135571}"/>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pt idx="13">
                  <c:v>96910.5</c:v>
                </c:pt>
                <c:pt idx="14">
                  <c:v>89291.5</c:v>
                </c:pt>
                <c:pt idx="15">
                  <c:v>83433.25</c:v>
                </c:pt>
                <c:pt idx="16">
                  <c:v>79042.25</c:v>
                </c:pt>
                <c:pt idx="17">
                  <c:v>74912.25</c:v>
                </c:pt>
                <c:pt idx="18">
                  <c:v>77716.5</c:v>
                </c:pt>
                <c:pt idx="19">
                  <c:v>78065.5</c:v>
                </c:pt>
                <c:pt idx="20">
                  <c:v>75793.5</c:v>
                </c:pt>
                <c:pt idx="21">
                  <c:v>73081.5</c:v>
                </c:pt>
                <c:pt idx="22">
                  <c:v>65158.75</c:v>
                </c:pt>
                <c:pt idx="23">
                  <c:v>62197.5</c:v>
                </c:pt>
                <c:pt idx="24">
                  <c:v>63918.75</c:v>
                </c:pt>
                <c:pt idx="25">
                  <c:v>67946.25</c:v>
                </c:pt>
                <c:pt idx="26">
                  <c:v>71278.5</c:v>
                </c:pt>
                <c:pt idx="27">
                  <c:v>72187.25</c:v>
                </c:pt>
                <c:pt idx="28">
                  <c:v>71026.5</c:v>
                </c:pt>
                <c:pt idx="29">
                  <c:v>68466.25</c:v>
                </c:pt>
                <c:pt idx="30">
                  <c:v>66502</c:v>
                </c:pt>
                <c:pt idx="31">
                  <c:v>64622.75</c:v>
                </c:pt>
                <c:pt idx="32">
                  <c:v>62443</c:v>
                </c:pt>
                <c:pt idx="33">
                  <c:v>59737.5</c:v>
                </c:pt>
                <c:pt idx="34">
                  <c:v>57140.5</c:v>
                </c:pt>
                <c:pt idx="35">
                  <c:v>54675.5</c:v>
                </c:pt>
                <c:pt idx="36">
                  <c:v>59116.75</c:v>
                </c:pt>
                <c:pt idx="37">
                  <c:v>62418.5</c:v>
                </c:pt>
                <c:pt idx="38">
                  <c:v>64011.25</c:v>
                </c:pt>
                <c:pt idx="39">
                  <c:v>65238.5</c:v>
                </c:pt>
                <c:pt idx="40">
                  <c:v>59212</c:v>
                </c:pt>
              </c:numCache>
            </c:numRef>
          </c:val>
          <c:smooth val="0"/>
          <c:extLst>
            <c:ext xmlns:c16="http://schemas.microsoft.com/office/drawing/2014/chart" uri="{C3380CC4-5D6E-409C-BE32-E72D297353CC}">
              <c16:uniqueId val="{00000000-9962-46F1-8673-DDFE0FBB4C33}"/>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FF0000"/>
              </a:solidFill>
            </a:ln>
          </c:spPr>
          <c:marker>
            <c:symbol val="diamond"/>
            <c:size val="7"/>
            <c:spPr>
              <a:solidFill>
                <a:srgbClr val="FF0000"/>
              </a:solidFill>
              <a:ln>
                <a:solidFill>
                  <a:srgbClr val="FF0000"/>
                </a:solidFill>
              </a:ln>
            </c:spPr>
          </c:marker>
          <c:val>
            <c:numRef>
              <c:f>'Monthly Counts'!$C$5:$N$5</c:f>
              <c:numCache>
                <c:formatCode>#,##0</c:formatCode>
                <c:ptCount val="12"/>
                <c:pt idx="0">
                  <c:v>85439</c:v>
                </c:pt>
                <c:pt idx="1">
                  <c:v>57904</c:v>
                </c:pt>
                <c:pt idx="2">
                  <c:v>53139</c:v>
                </c:pt>
                <c:pt idx="3">
                  <c:v>54690</c:v>
                </c:pt>
                <c:pt idx="4">
                  <c:v>56073</c:v>
                </c:pt>
                <c:pt idx="5">
                  <c:v>101803</c:v>
                </c:pt>
                <c:pt idx="6">
                  <c:v>44055</c:v>
                </c:pt>
                <c:pt idx="7">
                  <c:v>41671</c:v>
                </c:pt>
                <c:pt idx="8">
                  <c:v>53103</c:v>
                </c:pt>
              </c:numCache>
            </c:numRef>
          </c:val>
          <c:smooth val="0"/>
          <c:extLst>
            <c:ext xmlns:c16="http://schemas.microsoft.com/office/drawing/2014/chart" uri="{C3380CC4-5D6E-409C-BE32-E72D297353CC}">
              <c16:uniqueId val="{00000000-F3DF-46AF-942C-87D9B7B4A0A9}"/>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Counts'!$C$10:$N$10</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39689</xdr:rowOff>
    </xdr:from>
    <xdr:to>
      <xdr:col>7</xdr:col>
      <xdr:colOff>396875</xdr:colOff>
      <xdr:row>18</xdr:row>
      <xdr:rowOff>114301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24</xdr:row>
      <xdr:rowOff>119243</xdr:rowOff>
    </xdr:from>
    <xdr:to>
      <xdr:col>12</xdr:col>
      <xdr:colOff>460051</xdr:colOff>
      <xdr:row>45</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Sam Havens (360-809-8849)</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topLeftCell="A10" zoomScale="98" zoomScaleNormal="98" workbookViewId="0">
      <selection activeCell="R3" sqref="R3"/>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L5" sqref="L5"/>
    </sheetView>
  </sheetViews>
  <sheetFormatPr defaultRowHeight="15" x14ac:dyDescent="0.25"/>
  <cols>
    <col min="2" max="2" width="12.85546875" bestFit="1" customWidth="1"/>
    <col min="3" max="3" width="10.85546875" bestFit="1" customWidth="1"/>
    <col min="4" max="6" width="11.140625" bestFit="1" customWidth="1"/>
    <col min="7" max="7" width="11.42578125" bestFit="1" customWidth="1"/>
    <col min="8" max="8" width="11.140625" customWidth="1"/>
    <col min="9" max="9" width="11.28515625" bestFit="1" customWidth="1"/>
    <col min="10" max="12" width="10.140625" customWidth="1"/>
    <col min="13" max="14" width="11.28515625" bestFit="1" customWidth="1"/>
  </cols>
  <sheetData>
    <row r="3" spans="2:14" ht="10.35" customHeight="1" thickBot="1" x14ac:dyDescent="0.3"/>
    <row r="4" spans="2:14" ht="15.75" x14ac:dyDescent="0.25">
      <c r="B4" s="97"/>
      <c r="C4" s="310" t="s">
        <v>0</v>
      </c>
      <c r="D4" s="311" t="s">
        <v>1</v>
      </c>
      <c r="E4" s="310" t="s">
        <v>2</v>
      </c>
      <c r="F4" s="311" t="s">
        <v>3</v>
      </c>
      <c r="G4" s="310" t="s">
        <v>4</v>
      </c>
      <c r="H4" s="311" t="s">
        <v>5</v>
      </c>
      <c r="I4" s="310" t="s">
        <v>6</v>
      </c>
      <c r="J4" s="311" t="s">
        <v>7</v>
      </c>
      <c r="K4" s="310" t="s">
        <v>8</v>
      </c>
      <c r="L4" s="311" t="s">
        <v>9</v>
      </c>
      <c r="M4" s="310" t="s">
        <v>10</v>
      </c>
      <c r="N4" s="312" t="s">
        <v>11</v>
      </c>
    </row>
    <row r="5" spans="2:14" s="336" customFormat="1" ht="18" x14ac:dyDescent="0.25">
      <c r="B5" s="340">
        <v>2021</v>
      </c>
      <c r="C5" s="354">
        <v>85439</v>
      </c>
      <c r="D5" s="355">
        <v>57904</v>
      </c>
      <c r="E5" s="354">
        <v>53139</v>
      </c>
      <c r="F5" s="354">
        <v>54690</v>
      </c>
      <c r="G5" s="354">
        <v>56073</v>
      </c>
      <c r="H5" s="355">
        <v>101803</v>
      </c>
      <c r="I5" s="354">
        <v>44055</v>
      </c>
      <c r="J5" s="355">
        <v>41671</v>
      </c>
      <c r="K5" s="354">
        <v>53103</v>
      </c>
      <c r="L5" s="354"/>
      <c r="M5" s="354"/>
      <c r="N5" s="362"/>
    </row>
    <row r="6" spans="2:14" s="308" customFormat="1" ht="18" customHeight="1" x14ac:dyDescent="0.25">
      <c r="B6" s="337">
        <v>2020</v>
      </c>
      <c r="C6" s="260">
        <v>35855</v>
      </c>
      <c r="D6" s="260">
        <v>24894</v>
      </c>
      <c r="E6" s="260">
        <v>406263</v>
      </c>
      <c r="F6" s="260">
        <v>475937</v>
      </c>
      <c r="G6" s="260">
        <v>344973</v>
      </c>
      <c r="H6" s="260">
        <v>126959</v>
      </c>
      <c r="I6" s="260">
        <v>137406</v>
      </c>
      <c r="J6" s="260">
        <v>86383</v>
      </c>
      <c r="K6" s="260">
        <v>80966</v>
      </c>
      <c r="L6" s="260">
        <v>76514</v>
      </c>
      <c r="M6" s="260">
        <v>100553</v>
      </c>
      <c r="N6" s="339">
        <v>100382</v>
      </c>
    </row>
    <row r="7" spans="2:14" s="308" customFormat="1" ht="18" customHeight="1" x14ac:dyDescent="0.25">
      <c r="B7" s="309">
        <v>2019</v>
      </c>
      <c r="C7" s="259">
        <v>32458</v>
      </c>
      <c r="D7" s="259">
        <v>37635</v>
      </c>
      <c r="E7" s="259">
        <v>26122</v>
      </c>
      <c r="F7" s="259">
        <v>26178</v>
      </c>
      <c r="G7" s="259">
        <v>23414</v>
      </c>
      <c r="H7" s="259">
        <v>22136</v>
      </c>
      <c r="I7" s="259">
        <v>23770</v>
      </c>
      <c r="J7" s="259">
        <v>21705</v>
      </c>
      <c r="K7" s="259">
        <v>22928</v>
      </c>
      <c r="L7" s="259">
        <v>28203</v>
      </c>
      <c r="M7" s="259">
        <v>33860</v>
      </c>
      <c r="N7" s="313">
        <v>42850</v>
      </c>
    </row>
    <row r="8" spans="2:14" s="307" customFormat="1" ht="18" customHeight="1" x14ac:dyDescent="0.25">
      <c r="B8" s="262">
        <v>2018</v>
      </c>
      <c r="C8" s="259">
        <v>34440</v>
      </c>
      <c r="D8" s="259">
        <v>25956</v>
      </c>
      <c r="E8" s="259">
        <v>23923</v>
      </c>
      <c r="F8" s="259">
        <v>25224</v>
      </c>
      <c r="G8" s="259">
        <v>22055</v>
      </c>
      <c r="H8" s="259">
        <v>22269</v>
      </c>
      <c r="I8" s="259">
        <v>23005</v>
      </c>
      <c r="J8" s="259">
        <v>22718</v>
      </c>
      <c r="K8" s="259">
        <v>20609</v>
      </c>
      <c r="L8" s="259">
        <v>27506</v>
      </c>
      <c r="M8" s="259">
        <v>34951</v>
      </c>
      <c r="N8" s="313">
        <v>37322</v>
      </c>
    </row>
    <row r="9" spans="2:14" s="270" customFormat="1" ht="18" customHeight="1" x14ac:dyDescent="0.25">
      <c r="B9" s="261">
        <v>2017</v>
      </c>
      <c r="C9" s="259">
        <v>32901</v>
      </c>
      <c r="D9" s="260">
        <v>27033</v>
      </c>
      <c r="E9" s="259">
        <v>26804</v>
      </c>
      <c r="F9" s="260">
        <v>24938</v>
      </c>
      <c r="G9" s="259">
        <v>24003</v>
      </c>
      <c r="H9" s="260">
        <v>23543</v>
      </c>
      <c r="I9" s="259">
        <v>23220</v>
      </c>
      <c r="J9" s="260">
        <v>23203</v>
      </c>
      <c r="K9" s="259">
        <v>21106</v>
      </c>
      <c r="L9" s="260">
        <v>26541</v>
      </c>
      <c r="M9" s="259">
        <v>33028</v>
      </c>
      <c r="N9" s="313">
        <v>34011</v>
      </c>
    </row>
    <row r="10" spans="2:14" s="335" customFormat="1" ht="18" customHeight="1" x14ac:dyDescent="0.25">
      <c r="B10" s="338">
        <v>2016</v>
      </c>
      <c r="C10" s="333">
        <v>35378</v>
      </c>
      <c r="D10" s="334">
        <v>29547</v>
      </c>
      <c r="E10" s="333">
        <v>30963</v>
      </c>
      <c r="F10" s="334">
        <v>28064</v>
      </c>
      <c r="G10" s="333">
        <v>26429</v>
      </c>
      <c r="H10" s="334">
        <v>26532</v>
      </c>
      <c r="I10" s="333">
        <v>26298</v>
      </c>
      <c r="J10" s="334">
        <v>26033</v>
      </c>
      <c r="K10" s="333">
        <v>22767</v>
      </c>
      <c r="L10" s="334">
        <v>29668</v>
      </c>
      <c r="M10" s="333">
        <v>36994</v>
      </c>
      <c r="N10" s="266">
        <v>39876</v>
      </c>
    </row>
    <row r="11" spans="2:14" s="53" customFormat="1" ht="18" customHeight="1" x14ac:dyDescent="0.25">
      <c r="B11" s="265">
        <v>2015</v>
      </c>
      <c r="C11" s="306">
        <v>36964</v>
      </c>
      <c r="D11" s="306">
        <v>29652</v>
      </c>
      <c r="E11" s="306">
        <v>30431</v>
      </c>
      <c r="F11" s="306">
        <v>30653</v>
      </c>
      <c r="G11" s="306">
        <v>25780</v>
      </c>
      <c r="H11" s="306">
        <v>27090</v>
      </c>
      <c r="I11" s="306">
        <v>29448</v>
      </c>
      <c r="J11" s="306">
        <v>25131</v>
      </c>
      <c r="K11" s="306">
        <v>26814</v>
      </c>
      <c r="L11" s="306">
        <v>32666</v>
      </c>
      <c r="M11" s="306">
        <v>39398</v>
      </c>
      <c r="N11" s="266">
        <v>46377</v>
      </c>
    </row>
    <row r="12" spans="2:14" ht="18" customHeight="1" x14ac:dyDescent="0.25">
      <c r="B12" s="265">
        <v>2014</v>
      </c>
      <c r="C12" s="263">
        <v>45104</v>
      </c>
      <c r="D12" s="263">
        <v>35637</v>
      </c>
      <c r="E12" s="263">
        <v>34433</v>
      </c>
      <c r="F12" s="263">
        <v>36596</v>
      </c>
      <c r="G12" s="263">
        <v>30485</v>
      </c>
      <c r="H12" s="263">
        <v>30221</v>
      </c>
      <c r="I12" s="263">
        <v>30935</v>
      </c>
      <c r="J12" s="263">
        <v>26483</v>
      </c>
      <c r="K12" s="263">
        <v>28501</v>
      </c>
      <c r="L12" s="263">
        <v>35938</v>
      </c>
      <c r="M12" s="263">
        <v>39150</v>
      </c>
      <c r="N12" s="266">
        <v>47268</v>
      </c>
    </row>
    <row r="13" spans="2:14" ht="18" customHeight="1" x14ac:dyDescent="0.25">
      <c r="B13" s="265">
        <v>2013</v>
      </c>
      <c r="C13" s="263">
        <v>48821</v>
      </c>
      <c r="D13" s="263">
        <v>35219</v>
      </c>
      <c r="E13" s="263">
        <v>36470</v>
      </c>
      <c r="F13" s="263">
        <v>39758</v>
      </c>
      <c r="G13" s="263">
        <v>35499</v>
      </c>
      <c r="H13" s="263">
        <v>34131</v>
      </c>
      <c r="I13" s="263">
        <v>36544</v>
      </c>
      <c r="J13" s="263">
        <v>30246</v>
      </c>
      <c r="K13" s="263">
        <v>29206</v>
      </c>
      <c r="L13" s="263">
        <v>41462</v>
      </c>
      <c r="M13" s="263">
        <v>40732</v>
      </c>
      <c r="N13" s="266">
        <v>52484</v>
      </c>
    </row>
    <row r="14" spans="2:14" ht="18" customHeight="1" x14ac:dyDescent="0.25">
      <c r="B14" s="265">
        <v>2012</v>
      </c>
      <c r="C14" s="263">
        <v>61507</v>
      </c>
      <c r="D14" s="263">
        <v>41607</v>
      </c>
      <c r="E14" s="263">
        <v>40514</v>
      </c>
      <c r="F14" s="263">
        <v>42682</v>
      </c>
      <c r="G14" s="263">
        <v>39019</v>
      </c>
      <c r="H14" s="263">
        <v>37179</v>
      </c>
      <c r="I14" s="263">
        <v>37735</v>
      </c>
      <c r="J14" s="263">
        <v>34583</v>
      </c>
      <c r="K14" s="263">
        <v>31594</v>
      </c>
      <c r="L14" s="263">
        <v>42273</v>
      </c>
      <c r="M14" s="263">
        <v>51655</v>
      </c>
      <c r="N14" s="266">
        <v>51332</v>
      </c>
    </row>
    <row r="15" spans="2:14" ht="18" customHeight="1" x14ac:dyDescent="0.25">
      <c r="B15" s="265">
        <v>2011</v>
      </c>
      <c r="C15" s="263">
        <v>58646</v>
      </c>
      <c r="D15" s="263">
        <v>45045</v>
      </c>
      <c r="E15" s="263">
        <v>46010</v>
      </c>
      <c r="F15" s="263">
        <v>45165</v>
      </c>
      <c r="G15" s="263">
        <v>43486</v>
      </c>
      <c r="H15" s="263">
        <v>42944</v>
      </c>
      <c r="I15" s="263">
        <v>39507</v>
      </c>
      <c r="J15" s="263">
        <v>39404</v>
      </c>
      <c r="K15" s="263">
        <v>36645</v>
      </c>
      <c r="L15" s="263">
        <v>45442</v>
      </c>
      <c r="M15" s="263">
        <v>57950</v>
      </c>
      <c r="N15" s="266">
        <v>54752</v>
      </c>
    </row>
    <row r="16" spans="2:14" ht="18" customHeight="1" x14ac:dyDescent="0.25">
      <c r="B16" s="265">
        <v>2010</v>
      </c>
      <c r="C16" s="263">
        <v>59726</v>
      </c>
      <c r="D16" s="263">
        <v>49035</v>
      </c>
      <c r="E16" s="263">
        <v>52992</v>
      </c>
      <c r="F16" s="263">
        <v>50029</v>
      </c>
      <c r="G16" s="263">
        <v>44781</v>
      </c>
      <c r="H16" s="263">
        <v>49441</v>
      </c>
      <c r="I16" s="263">
        <v>45509</v>
      </c>
      <c r="J16" s="263">
        <v>45087</v>
      </c>
      <c r="K16" s="263">
        <v>43327</v>
      </c>
      <c r="L16" s="263">
        <v>48960</v>
      </c>
      <c r="M16" s="263">
        <v>59802</v>
      </c>
      <c r="N16" s="266">
        <v>72211</v>
      </c>
    </row>
    <row r="17" spans="2:14" ht="18" customHeight="1" x14ac:dyDescent="0.25">
      <c r="B17" s="267">
        <v>2009</v>
      </c>
      <c r="C17" s="263">
        <v>75303</v>
      </c>
      <c r="D17" s="263">
        <v>65973</v>
      </c>
      <c r="E17" s="263">
        <v>67123</v>
      </c>
      <c r="F17" s="263">
        <v>62707</v>
      </c>
      <c r="G17" s="263">
        <v>55206</v>
      </c>
      <c r="H17" s="263">
        <v>55833</v>
      </c>
      <c r="I17" s="263">
        <v>56406</v>
      </c>
      <c r="J17" s="263">
        <v>51030</v>
      </c>
      <c r="K17" s="263">
        <v>52749</v>
      </c>
      <c r="L17" s="263">
        <v>62147</v>
      </c>
      <c r="M17" s="263">
        <v>69219</v>
      </c>
      <c r="N17" s="266">
        <v>79632</v>
      </c>
    </row>
    <row r="18" spans="2:14" ht="18" customHeight="1" x14ac:dyDescent="0.25">
      <c r="B18" s="267">
        <v>2008</v>
      </c>
      <c r="C18" s="263">
        <v>48237</v>
      </c>
      <c r="D18" s="263">
        <v>37819</v>
      </c>
      <c r="E18" s="263">
        <v>36795</v>
      </c>
      <c r="F18" s="263">
        <v>39056</v>
      </c>
      <c r="G18" s="263">
        <v>34195</v>
      </c>
      <c r="H18" s="263">
        <v>35697</v>
      </c>
      <c r="I18" s="263">
        <v>36485</v>
      </c>
      <c r="J18" s="263">
        <v>33749</v>
      </c>
      <c r="K18" s="263">
        <v>41399</v>
      </c>
      <c r="L18" s="263">
        <v>55399</v>
      </c>
      <c r="M18" s="263">
        <v>66037</v>
      </c>
      <c r="N18" s="266">
        <v>90331</v>
      </c>
    </row>
    <row r="19" spans="2:14" ht="18" customHeight="1" x14ac:dyDescent="0.25">
      <c r="B19" s="267">
        <v>2007</v>
      </c>
      <c r="C19" s="263">
        <v>45840</v>
      </c>
      <c r="D19" s="263">
        <v>30288</v>
      </c>
      <c r="E19" s="263">
        <v>31438</v>
      </c>
      <c r="F19" s="263">
        <v>32629</v>
      </c>
      <c r="G19" s="263">
        <v>28101</v>
      </c>
      <c r="H19" s="263">
        <v>28045</v>
      </c>
      <c r="I19" s="263">
        <v>29486</v>
      </c>
      <c r="J19" s="263">
        <v>27477</v>
      </c>
      <c r="K19" s="263">
        <v>24530</v>
      </c>
      <c r="L19" s="263">
        <v>36413</v>
      </c>
      <c r="M19" s="263">
        <v>45544</v>
      </c>
      <c r="N19" s="266">
        <v>51400</v>
      </c>
    </row>
    <row r="20" spans="2:14" ht="18" customHeight="1" x14ac:dyDescent="0.25">
      <c r="B20" s="267">
        <v>2006</v>
      </c>
      <c r="C20" s="263">
        <v>42897</v>
      </c>
      <c r="D20" s="263">
        <v>31495</v>
      </c>
      <c r="E20" s="263">
        <v>32651</v>
      </c>
      <c r="F20" s="263">
        <v>31644</v>
      </c>
      <c r="G20" s="263">
        <v>29586</v>
      </c>
      <c r="H20" s="263">
        <v>29839</v>
      </c>
      <c r="I20" s="263">
        <v>28361</v>
      </c>
      <c r="J20" s="263">
        <v>30519</v>
      </c>
      <c r="K20" s="263">
        <v>25890</v>
      </c>
      <c r="L20" s="263">
        <v>33282</v>
      </c>
      <c r="M20" s="263">
        <v>47566</v>
      </c>
      <c r="N20" s="266">
        <v>47238</v>
      </c>
    </row>
    <row r="21" spans="2:14" ht="18" customHeight="1" x14ac:dyDescent="0.25">
      <c r="B21" s="267">
        <v>2005</v>
      </c>
      <c r="C21" s="263">
        <v>52425</v>
      </c>
      <c r="D21" s="263">
        <v>35038</v>
      </c>
      <c r="E21" s="263">
        <v>37178</v>
      </c>
      <c r="F21" s="263">
        <v>37304</v>
      </c>
      <c r="G21" s="263">
        <v>33376</v>
      </c>
      <c r="H21" s="263">
        <v>34373</v>
      </c>
      <c r="I21" s="263">
        <v>32611</v>
      </c>
      <c r="J21" s="263">
        <v>30830</v>
      </c>
      <c r="K21" s="263">
        <v>28429</v>
      </c>
      <c r="L21" s="263">
        <v>36998</v>
      </c>
      <c r="M21" s="263">
        <v>43572</v>
      </c>
      <c r="N21" s="266">
        <v>47132</v>
      </c>
    </row>
    <row r="22" spans="2:14" ht="18" customHeight="1" x14ac:dyDescent="0.25">
      <c r="B22" s="267">
        <v>2004</v>
      </c>
      <c r="C22" s="263">
        <v>60689</v>
      </c>
      <c r="D22" s="263">
        <v>44552</v>
      </c>
      <c r="E22" s="263">
        <v>45267</v>
      </c>
      <c r="F22" s="263">
        <v>44753</v>
      </c>
      <c r="G22" s="263">
        <v>36747</v>
      </c>
      <c r="H22" s="263">
        <v>39847</v>
      </c>
      <c r="I22" s="263">
        <v>38221</v>
      </c>
      <c r="J22" s="263">
        <v>35388</v>
      </c>
      <c r="K22" s="263">
        <v>32980</v>
      </c>
      <c r="L22" s="263">
        <v>41623</v>
      </c>
      <c r="M22" s="263">
        <v>50017</v>
      </c>
      <c r="N22" s="266">
        <v>54877</v>
      </c>
    </row>
    <row r="23" spans="2:14" ht="18" customHeight="1" x14ac:dyDescent="0.25">
      <c r="B23" s="267">
        <v>2003</v>
      </c>
      <c r="C23" s="263">
        <v>65663</v>
      </c>
      <c r="D23" s="263">
        <v>47853</v>
      </c>
      <c r="E23" s="263">
        <v>49448</v>
      </c>
      <c r="F23" s="263">
        <v>52735</v>
      </c>
      <c r="G23" s="263">
        <v>45444</v>
      </c>
      <c r="H23" s="263">
        <v>45100</v>
      </c>
      <c r="I23" s="263">
        <v>47096</v>
      </c>
      <c r="J23" s="263">
        <v>40676</v>
      </c>
      <c r="K23" s="263">
        <v>41334</v>
      </c>
      <c r="L23" s="263">
        <v>53909</v>
      </c>
      <c r="M23" s="263">
        <v>56815</v>
      </c>
      <c r="N23" s="266">
        <v>69105</v>
      </c>
    </row>
    <row r="24" spans="2:14" ht="18" customHeight="1" x14ac:dyDescent="0.25">
      <c r="B24" s="268">
        <v>2002</v>
      </c>
      <c r="C24" s="269">
        <v>72557</v>
      </c>
      <c r="D24" s="269">
        <v>50377</v>
      </c>
      <c r="E24" s="269">
        <v>53412</v>
      </c>
      <c r="F24" s="269">
        <v>53736</v>
      </c>
      <c r="G24" s="269">
        <v>47825</v>
      </c>
      <c r="H24" s="269">
        <v>43278</v>
      </c>
      <c r="I24" s="269">
        <v>47455</v>
      </c>
      <c r="J24" s="269">
        <v>43500</v>
      </c>
      <c r="K24" s="269">
        <v>41846</v>
      </c>
      <c r="L24" s="269">
        <v>54311</v>
      </c>
      <c r="M24" s="269">
        <v>59324</v>
      </c>
      <c r="N24" s="264">
        <v>72571</v>
      </c>
    </row>
    <row r="25" spans="2:14" x14ac:dyDescent="0.25">
      <c r="D25" s="1"/>
    </row>
    <row r="46" spans="1:10" x14ac:dyDescent="0.25">
      <c r="B46" s="227"/>
      <c r="C46" s="227"/>
      <c r="D46" s="227"/>
      <c r="E46" s="227"/>
      <c r="F46" s="227"/>
      <c r="G46" s="227"/>
      <c r="H46" s="227"/>
      <c r="I46" s="227"/>
      <c r="J46" s="227"/>
    </row>
    <row r="48" spans="1:10" x14ac:dyDescent="0.25">
      <c r="A48" s="226" t="s">
        <v>243</v>
      </c>
    </row>
  </sheetData>
  <sortState xmlns:xlrd2="http://schemas.microsoft.com/office/spreadsheetml/2017/richdata2" ref="B7:N18">
    <sortCondition descending="1" ref="B7:B18"/>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topLeftCell="A13" workbookViewId="0">
      <selection activeCell="Y44" sqref="Y44"/>
    </sheetView>
  </sheetViews>
  <sheetFormatPr defaultColWidth="9.140625" defaultRowHeight="15" x14ac:dyDescent="0.25"/>
  <cols>
    <col min="1" max="16384" width="9.14062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3" customFormat="1" x14ac:dyDescent="0.2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2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2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2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2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2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2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2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2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2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2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2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2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2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2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2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2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2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2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2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2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2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2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2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2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2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2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2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2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2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2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2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2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2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2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2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2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2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2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2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2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2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2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2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2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2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2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2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2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2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2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2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2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70" bestFit="1" customWidth="1"/>
    <col min="3" max="3" width="10.5703125" style="71" customWidth="1"/>
    <col min="4" max="7" width="9.85546875" style="70" customWidth="1"/>
    <col min="8" max="8" width="10.42578125" style="45" customWidth="1"/>
    <col min="9" max="9" width="11.5703125" style="60" customWidth="1"/>
    <col min="10" max="11" width="10.42578125" style="45" customWidth="1"/>
    <col min="12" max="13" width="9.85546875" style="45" customWidth="1"/>
    <col min="14" max="14" width="13.140625" style="81" bestFit="1" customWidth="1"/>
    <col min="15" max="15" width="13.42578125" style="82" bestFit="1" customWidth="1"/>
    <col min="16" max="17" width="9.85546875" style="81" customWidth="1"/>
    <col min="18" max="19" width="9.140625" style="81" customWidth="1"/>
    <col min="20" max="20" width="13.5703125" style="45" bestFit="1" customWidth="1"/>
    <col min="21" max="21" width="13.85546875" style="86" bestFit="1" customWidth="1"/>
    <col min="22" max="23" width="9.85546875" style="45" customWidth="1"/>
    <col min="24" max="25" width="9.140625" style="45"/>
    <col min="26" max="27" width="11.42578125" bestFit="1" customWidth="1"/>
    <col min="28" max="29" width="9.85546875" customWidth="1"/>
  </cols>
  <sheetData>
    <row r="1" spans="1:31" s="3" customFormat="1" x14ac:dyDescent="0.2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2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2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2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2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2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2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2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2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2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2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2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2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2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2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2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2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2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2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2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2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2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2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2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2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2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2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2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2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2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2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2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2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2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2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2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2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2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2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2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2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2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2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2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2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2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2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2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2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2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2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2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2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2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70" bestFit="1" customWidth="1"/>
    <col min="3" max="3" width="10.5703125" style="71" customWidth="1"/>
    <col min="4" max="7" width="9.85546875" style="70" customWidth="1"/>
    <col min="8" max="8" width="10.42578125" style="45" customWidth="1"/>
    <col min="9" max="9" width="11.5703125" style="60" customWidth="1"/>
    <col min="10" max="11" width="10.42578125" style="45" customWidth="1"/>
    <col min="12" max="13" width="9.85546875" style="45" customWidth="1"/>
    <col min="14" max="14" width="13.140625" style="81" bestFit="1" customWidth="1"/>
    <col min="15" max="15" width="13.42578125" style="82" bestFit="1" customWidth="1"/>
    <col min="16" max="17" width="9.85546875" style="81" customWidth="1"/>
    <col min="18" max="19" width="9.140625" style="81" customWidth="1"/>
    <col min="20" max="20" width="13.5703125" style="45" bestFit="1" customWidth="1"/>
    <col min="21" max="21" width="13.85546875" style="86" bestFit="1" customWidth="1"/>
    <col min="22" max="23" width="9.85546875" style="45" customWidth="1"/>
    <col min="24" max="25" width="9.140625" style="45"/>
  </cols>
  <sheetData>
    <row r="1" spans="1:31" x14ac:dyDescent="0.25">
      <c r="A1" s="367"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25">
      <c r="A2" s="367"/>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2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2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2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2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2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2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2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2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2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2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2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2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2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2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2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2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2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2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2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2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2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2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2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2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2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2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2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2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2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2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2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2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2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2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2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2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2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2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2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2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2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2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2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2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2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2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2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2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2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2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2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2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12" zoomScaleNormal="112" zoomScaleSheetLayoutView="100" workbookViewId="0">
      <pane xSplit="1" ySplit="2" topLeftCell="B32" activePane="bottomRight" state="frozen"/>
      <selection activeCell="ZM5" sqref="ZM5"/>
      <selection pane="topRight" activeCell="ZM5" sqref="ZM5"/>
      <selection pane="bottomLeft" activeCell="ZM5" sqref="ZM5"/>
      <selection pane="bottomRight" activeCell="A43" sqref="A43:XFD43"/>
    </sheetView>
  </sheetViews>
  <sheetFormatPr defaultRowHeight="15.75" x14ac:dyDescent="0.25"/>
  <cols>
    <col min="1" max="1" width="9.140625" customWidth="1"/>
    <col min="2" max="2" width="10.5703125" style="347" customWidth="1"/>
    <col min="3" max="3" width="10.5703125" style="348" customWidth="1"/>
    <col min="4" max="7" width="9.85546875" style="29" customWidth="1"/>
    <col min="8" max="8" width="11.5703125" style="347" customWidth="1"/>
    <col min="9" max="9" width="11.5703125" style="348" customWidth="1"/>
    <col min="10" max="11" width="10.42578125" style="29" customWidth="1"/>
    <col min="12" max="12" width="11.42578125" style="29" customWidth="1"/>
    <col min="13" max="13" width="9.85546875" style="29" customWidth="1"/>
    <col min="14" max="14" width="13.42578125" style="347" customWidth="1"/>
    <col min="15" max="15" width="13.42578125" style="348" customWidth="1"/>
    <col min="16" max="17" width="9.85546875" style="29" customWidth="1"/>
    <col min="18" max="19" width="9.140625" style="29" customWidth="1"/>
    <col min="20" max="20" width="13.85546875" style="347" customWidth="1"/>
    <col min="21" max="21" width="13.85546875" style="348" customWidth="1"/>
    <col min="22" max="23" width="9.85546875" style="29" customWidth="1"/>
    <col min="24" max="25" width="9.140625" style="29"/>
  </cols>
  <sheetData>
    <row r="1" spans="1:31" x14ac:dyDescent="0.25">
      <c r="A1" s="367" t="s">
        <v>240</v>
      </c>
      <c r="B1" s="349">
        <v>2020</v>
      </c>
      <c r="C1" s="350">
        <v>2021</v>
      </c>
      <c r="D1" s="72" t="s">
        <v>219</v>
      </c>
      <c r="E1" s="72" t="s">
        <v>219</v>
      </c>
      <c r="F1" s="72" t="s">
        <v>220</v>
      </c>
      <c r="G1" s="72" t="s">
        <v>220</v>
      </c>
      <c r="H1" s="351">
        <v>2020</v>
      </c>
      <c r="I1" s="57">
        <v>2021</v>
      </c>
      <c r="J1" s="44" t="s">
        <v>219</v>
      </c>
      <c r="K1" s="44" t="s">
        <v>219</v>
      </c>
      <c r="L1" s="44" t="s">
        <v>220</v>
      </c>
      <c r="M1" s="44" t="s">
        <v>220</v>
      </c>
      <c r="N1" s="349">
        <v>2020</v>
      </c>
      <c r="O1" s="350">
        <v>2021</v>
      </c>
      <c r="P1" s="72" t="s">
        <v>219</v>
      </c>
      <c r="Q1" s="72" t="s">
        <v>219</v>
      </c>
      <c r="R1" s="72" t="s">
        <v>220</v>
      </c>
      <c r="S1" s="72" t="s">
        <v>220</v>
      </c>
      <c r="T1" s="351">
        <v>2020</v>
      </c>
      <c r="U1" s="57">
        <v>2021</v>
      </c>
      <c r="V1" s="44" t="s">
        <v>219</v>
      </c>
      <c r="W1" s="44" t="s">
        <v>219</v>
      </c>
      <c r="X1" s="44" t="s">
        <v>220</v>
      </c>
      <c r="Y1" s="44" t="s">
        <v>220</v>
      </c>
      <c r="Z1" s="29"/>
      <c r="AA1" s="29"/>
    </row>
    <row r="2" spans="1:31" x14ac:dyDescent="0.25">
      <c r="A2" s="367"/>
      <c r="B2" s="349" t="s">
        <v>244</v>
      </c>
      <c r="C2" s="350" t="s">
        <v>244</v>
      </c>
      <c r="D2" s="72" t="s">
        <v>221</v>
      </c>
      <c r="E2" s="72" t="s">
        <v>222</v>
      </c>
      <c r="F2" s="72" t="s">
        <v>221</v>
      </c>
      <c r="G2" s="72" t="s">
        <v>222</v>
      </c>
      <c r="H2" s="351" t="s">
        <v>217</v>
      </c>
      <c r="I2" s="57" t="s">
        <v>217</v>
      </c>
      <c r="J2" s="44" t="s">
        <v>221</v>
      </c>
      <c r="K2" s="44" t="s">
        <v>222</v>
      </c>
      <c r="L2" s="44" t="s">
        <v>221</v>
      </c>
      <c r="M2" s="44" t="s">
        <v>222</v>
      </c>
      <c r="N2" s="349" t="s">
        <v>253</v>
      </c>
      <c r="O2" s="350" t="s">
        <v>253</v>
      </c>
      <c r="P2" s="72" t="s">
        <v>221</v>
      </c>
      <c r="Q2" s="72" t="s">
        <v>222</v>
      </c>
      <c r="R2" s="72" t="s">
        <v>221</v>
      </c>
      <c r="S2" s="72" t="s">
        <v>222</v>
      </c>
      <c r="T2" s="351" t="s">
        <v>254</v>
      </c>
      <c r="U2" s="57" t="s">
        <v>254</v>
      </c>
      <c r="V2" s="44" t="s">
        <v>221</v>
      </c>
      <c r="W2" s="44" t="s">
        <v>222</v>
      </c>
      <c r="X2" s="44" t="s">
        <v>221</v>
      </c>
      <c r="Y2" s="44" t="s">
        <v>222</v>
      </c>
      <c r="Z2" s="29"/>
      <c r="AA2" s="29"/>
    </row>
    <row r="3" spans="1:31" s="192" customFormat="1" x14ac:dyDescent="0.25">
      <c r="A3" s="192">
        <v>1</v>
      </c>
      <c r="B3" s="190">
        <v>8950</v>
      </c>
      <c r="C3" s="244">
        <f>'Table - Initials'!U4</f>
        <v>27147</v>
      </c>
      <c r="D3" s="190">
        <f>C3-B54</f>
        <v>-2504</v>
      </c>
      <c r="E3" s="194">
        <f>D3/B54</f>
        <v>-8.4449091093049142E-2</v>
      </c>
      <c r="F3" s="190">
        <f>C3-B3</f>
        <v>18197</v>
      </c>
      <c r="G3" s="195">
        <f>ROUND(F3/B3,2)</f>
        <v>2.0299999999999998</v>
      </c>
      <c r="H3" s="191">
        <v>69756</v>
      </c>
      <c r="I3" s="163">
        <f>'Table - Continued'!U4</f>
        <v>171976</v>
      </c>
      <c r="J3" s="191">
        <f>I3-H54</f>
        <v>-7757</v>
      </c>
      <c r="K3" s="193">
        <f>J3/H54</f>
        <v>-4.315846283097706E-2</v>
      </c>
      <c r="L3" s="191">
        <f>I3-H3</f>
        <v>102220</v>
      </c>
      <c r="M3" s="353">
        <f>ROUND(L3/H3,2)</f>
        <v>1.47</v>
      </c>
      <c r="N3" s="190">
        <v>9407.75</v>
      </c>
      <c r="O3" s="244">
        <f>'Table - Moving Averages'!U5</f>
        <v>23396.5</v>
      </c>
      <c r="P3" s="190">
        <f>O3-N54</f>
        <v>1900</v>
      </c>
      <c r="Q3" s="194">
        <f>P3/N54</f>
        <v>8.8386481520247487E-2</v>
      </c>
      <c r="R3" s="190">
        <f>O3-N3</f>
        <v>13988.75</v>
      </c>
      <c r="S3" s="195">
        <f>ROUND(R3/N3,2)</f>
        <v>1.49</v>
      </c>
      <c r="T3" s="191">
        <v>65256.5</v>
      </c>
      <c r="U3" s="163">
        <f>'Table - Moving Averages'!U63</f>
        <v>172599</v>
      </c>
      <c r="V3" s="191">
        <f>U3-T54</f>
        <v>5435.75</v>
      </c>
      <c r="W3" s="193">
        <f>V3/T54</f>
        <v>3.2517613769772961E-2</v>
      </c>
      <c r="X3" s="191">
        <f>U3-T3</f>
        <v>107342.5</v>
      </c>
      <c r="Y3" s="353">
        <f>ROUND(X3/T3,2)</f>
        <v>1.64</v>
      </c>
      <c r="Z3" s="196"/>
      <c r="AA3" s="196"/>
      <c r="AB3" s="196"/>
      <c r="AC3" s="196"/>
    </row>
    <row r="4" spans="1:31" s="192" customFormat="1" x14ac:dyDescent="0.25">
      <c r="A4" s="192">
        <v>2</v>
      </c>
      <c r="B4" s="190">
        <v>8974</v>
      </c>
      <c r="C4" s="244">
        <f>'Table - Initials'!U5</f>
        <v>19212</v>
      </c>
      <c r="D4" s="352">
        <f>C4-C3</f>
        <v>-7935</v>
      </c>
      <c r="E4" s="194">
        <f>D4/C3</f>
        <v>-0.29229749143551775</v>
      </c>
      <c r="F4" s="190">
        <f t="shared" ref="F4:F54" si="0">C4-B4</f>
        <v>10238</v>
      </c>
      <c r="G4" s="195">
        <f t="shared" ref="G4:G54" si="1">ROUND(F4/B4,2)</f>
        <v>1.1399999999999999</v>
      </c>
      <c r="H4" s="191">
        <v>65627</v>
      </c>
      <c r="I4" s="163">
        <f>'Table - Continued'!U5</f>
        <v>160552</v>
      </c>
      <c r="J4" s="197">
        <f>I4-I3</f>
        <v>-11424</v>
      </c>
      <c r="K4" s="198">
        <f>J4/I3</f>
        <v>-6.6427873656789316E-2</v>
      </c>
      <c r="L4" s="191">
        <f t="shared" ref="L4:L54" si="2">I4-H4</f>
        <v>94925</v>
      </c>
      <c r="M4" s="353">
        <f t="shared" ref="M4:M54" si="3">ROUND(L4/H4,2)</f>
        <v>1.45</v>
      </c>
      <c r="N4" s="190">
        <v>9444</v>
      </c>
      <c r="O4" s="244">
        <f>'Table - Moving Averages'!U6</f>
        <v>25336.666666666668</v>
      </c>
      <c r="P4" s="190">
        <f>O4-O3</f>
        <v>1940.1666666666679</v>
      </c>
      <c r="Q4" s="199">
        <f>P4/O3</f>
        <v>8.2925508801174011E-2</v>
      </c>
      <c r="R4" s="190">
        <f>O4-N4</f>
        <v>15892.666666666668</v>
      </c>
      <c r="S4" s="195">
        <f>ROUND(R4/N4,2)</f>
        <v>1.68</v>
      </c>
      <c r="T4" s="191">
        <v>66617</v>
      </c>
      <c r="U4" s="163">
        <f>'Table - Moving Averages'!U64</f>
        <v>170753.66666666666</v>
      </c>
      <c r="V4" s="197">
        <f>U4-U3</f>
        <v>-1845.333333333343</v>
      </c>
      <c r="W4" s="198">
        <f>V4/U3</f>
        <v>-1.0691448579269538E-2</v>
      </c>
      <c r="X4" s="191">
        <f t="shared" ref="X4:X54" si="4">U4-T4</f>
        <v>104136.66666666666</v>
      </c>
      <c r="Y4" s="353">
        <f>ROUND(X4/T4,2)</f>
        <v>1.56</v>
      </c>
      <c r="Z4" s="196"/>
      <c r="AA4" s="196"/>
      <c r="AB4" s="196"/>
      <c r="AC4" s="200"/>
      <c r="AD4" s="196"/>
      <c r="AE4" s="200"/>
    </row>
    <row r="5" spans="1:31" s="192" customFormat="1" x14ac:dyDescent="0.25">
      <c r="A5" s="192">
        <v>3</v>
      </c>
      <c r="B5" s="190">
        <v>7928</v>
      </c>
      <c r="C5" s="244">
        <f>'Table - Initials'!U6</f>
        <v>16461</v>
      </c>
      <c r="D5" s="352">
        <f t="shared" ref="D5:D54" si="5">C5-C4</f>
        <v>-2751</v>
      </c>
      <c r="E5" s="194">
        <f>D5/C4</f>
        <v>-0.14319175515302934</v>
      </c>
      <c r="F5" s="190">
        <f t="shared" si="0"/>
        <v>8533</v>
      </c>
      <c r="G5" s="195">
        <f t="shared" si="1"/>
        <v>1.08</v>
      </c>
      <c r="H5" s="191">
        <v>67414</v>
      </c>
      <c r="I5" s="163">
        <f>'Table - Continued'!U6</f>
        <v>155566</v>
      </c>
      <c r="J5" s="197">
        <f t="shared" ref="J5:J54" si="6">I5-I4</f>
        <v>-4986</v>
      </c>
      <c r="K5" s="198">
        <f t="shared" ref="K5:K54" si="7">J5/I4</f>
        <v>-3.1055359011410634E-2</v>
      </c>
      <c r="L5" s="191">
        <f t="shared" si="2"/>
        <v>88152</v>
      </c>
      <c r="M5" s="353">
        <f t="shared" si="3"/>
        <v>1.31</v>
      </c>
      <c r="N5" s="190">
        <v>8924</v>
      </c>
      <c r="O5" s="244">
        <f>'Table - Moving Averages'!U7</f>
        <v>20940</v>
      </c>
      <c r="P5" s="190">
        <f t="shared" ref="P5:P54" si="8">O5-O4</f>
        <v>-4396.6666666666679</v>
      </c>
      <c r="Q5" s="199">
        <f t="shared" ref="Q5:Q54" si="9">P5/O4</f>
        <v>-0.17352979871069599</v>
      </c>
      <c r="R5" s="190">
        <f t="shared" ref="R5:R54" si="10">O5-N5</f>
        <v>12016</v>
      </c>
      <c r="S5" s="195">
        <f t="shared" ref="S5:S54" si="11">ROUND(R5/N5,2)</f>
        <v>1.35</v>
      </c>
      <c r="T5" s="191">
        <v>68191</v>
      </c>
      <c r="U5" s="163">
        <f>'Table - Moving Averages'!U65</f>
        <v>162698</v>
      </c>
      <c r="V5" s="197">
        <f t="shared" ref="V5:V54" si="12">U5-U4</f>
        <v>-8055.666666666657</v>
      </c>
      <c r="W5" s="198">
        <f t="shared" ref="W5:W54" si="13">V5/U4</f>
        <v>-4.7177122599612251E-2</v>
      </c>
      <c r="X5" s="191">
        <f t="shared" si="4"/>
        <v>94507</v>
      </c>
      <c r="Y5" s="353">
        <f t="shared" ref="Y5:Y54" si="14">ROUND(X5/T5,2)</f>
        <v>1.39</v>
      </c>
      <c r="Z5" s="196"/>
      <c r="AA5" s="196"/>
      <c r="AB5" s="196"/>
      <c r="AC5" s="200"/>
      <c r="AD5" s="196"/>
      <c r="AE5" s="200"/>
    </row>
    <row r="6" spans="1:31" s="192" customFormat="1" x14ac:dyDescent="0.25">
      <c r="A6" s="192">
        <v>4</v>
      </c>
      <c r="B6" s="190">
        <v>6527</v>
      </c>
      <c r="C6" s="244">
        <f>'Table - Initials'!U7</f>
        <v>16102</v>
      </c>
      <c r="D6" s="352">
        <f t="shared" si="5"/>
        <v>-359</v>
      </c>
      <c r="E6" s="194">
        <f t="shared" ref="E6:E54" si="15">D6/C5</f>
        <v>-2.1809124597533563E-2</v>
      </c>
      <c r="F6" s="190">
        <f t="shared" si="0"/>
        <v>9575</v>
      </c>
      <c r="G6" s="195">
        <f t="shared" si="1"/>
        <v>1.47</v>
      </c>
      <c r="H6" s="191">
        <v>64953</v>
      </c>
      <c r="I6" s="163">
        <f>'Table - Continued'!U7</f>
        <v>155032</v>
      </c>
      <c r="J6" s="197">
        <f t="shared" si="6"/>
        <v>-534</v>
      </c>
      <c r="K6" s="198">
        <f t="shared" si="7"/>
        <v>-3.4326266664952494E-3</v>
      </c>
      <c r="L6" s="191">
        <f t="shared" si="2"/>
        <v>90079</v>
      </c>
      <c r="M6" s="353">
        <f t="shared" si="3"/>
        <v>1.39</v>
      </c>
      <c r="N6" s="190">
        <v>8094.75</v>
      </c>
      <c r="O6" s="244">
        <f>'Table - Moving Averages'!U8</f>
        <v>19730.5</v>
      </c>
      <c r="P6" s="190">
        <f t="shared" si="8"/>
        <v>-1209.5</v>
      </c>
      <c r="Q6" s="199">
        <f t="shared" si="9"/>
        <v>-5.776026743075454E-2</v>
      </c>
      <c r="R6" s="190">
        <f t="shared" si="10"/>
        <v>11635.75</v>
      </c>
      <c r="S6" s="195">
        <f t="shared" si="11"/>
        <v>1.44</v>
      </c>
      <c r="T6" s="191">
        <v>66937.5</v>
      </c>
      <c r="U6" s="163">
        <f>'Table - Moving Averages'!U66</f>
        <v>160781.5</v>
      </c>
      <c r="V6" s="197">
        <f t="shared" si="12"/>
        <v>-1916.5</v>
      </c>
      <c r="W6" s="198">
        <f t="shared" si="13"/>
        <v>-1.1779493294324454E-2</v>
      </c>
      <c r="X6" s="191">
        <f t="shared" si="4"/>
        <v>93844</v>
      </c>
      <c r="Y6" s="353">
        <f t="shared" si="14"/>
        <v>1.4</v>
      </c>
      <c r="Z6" s="196"/>
      <c r="AA6" s="196"/>
      <c r="AB6" s="196"/>
      <c r="AC6" s="200"/>
      <c r="AD6" s="196"/>
      <c r="AE6" s="200"/>
    </row>
    <row r="7" spans="1:31" s="192" customFormat="1" x14ac:dyDescent="0.25">
      <c r="A7" s="192">
        <v>5</v>
      </c>
      <c r="B7" s="190">
        <v>7062</v>
      </c>
      <c r="C7" s="244">
        <f>'Table - Initials'!U8</f>
        <v>15644</v>
      </c>
      <c r="D7" s="352">
        <f t="shared" si="5"/>
        <v>-458</v>
      </c>
      <c r="E7" s="194">
        <f t="shared" si="15"/>
        <v>-2.8443671593590857E-2</v>
      </c>
      <c r="F7" s="190">
        <f t="shared" si="0"/>
        <v>8582</v>
      </c>
      <c r="G7" s="195">
        <f t="shared" si="1"/>
        <v>1.22</v>
      </c>
      <c r="H7" s="191">
        <v>63804</v>
      </c>
      <c r="I7" s="163">
        <f>'Table - Continued'!U8</f>
        <v>151918</v>
      </c>
      <c r="J7" s="197">
        <f t="shared" si="6"/>
        <v>-3114</v>
      </c>
      <c r="K7" s="198">
        <f t="shared" si="7"/>
        <v>-2.0086175757263017E-2</v>
      </c>
      <c r="L7" s="191">
        <f t="shared" si="2"/>
        <v>88114</v>
      </c>
      <c r="M7" s="353">
        <f t="shared" si="3"/>
        <v>1.38</v>
      </c>
      <c r="N7" s="190">
        <v>7622.75</v>
      </c>
      <c r="O7" s="244">
        <f>'Table - Moving Averages'!U9</f>
        <v>16854.75</v>
      </c>
      <c r="P7" s="190">
        <f t="shared" si="8"/>
        <v>-2875.75</v>
      </c>
      <c r="Q7" s="199">
        <f t="shared" si="9"/>
        <v>-0.14575150148247637</v>
      </c>
      <c r="R7" s="190">
        <f t="shared" si="10"/>
        <v>9232</v>
      </c>
      <c r="S7" s="195">
        <f t="shared" si="11"/>
        <v>1.21</v>
      </c>
      <c r="T7" s="191">
        <v>65449.5</v>
      </c>
      <c r="U7" s="163">
        <f>'Table - Moving Averages'!U67</f>
        <v>155767</v>
      </c>
      <c r="V7" s="197">
        <f t="shared" si="12"/>
        <v>-5014.5</v>
      </c>
      <c r="W7" s="198">
        <f t="shared" si="13"/>
        <v>-3.1188289697508732E-2</v>
      </c>
      <c r="X7" s="191">
        <f t="shared" si="4"/>
        <v>90317.5</v>
      </c>
      <c r="Y7" s="353">
        <f t="shared" si="14"/>
        <v>1.38</v>
      </c>
      <c r="Z7" s="196"/>
      <c r="AA7" s="196"/>
      <c r="AB7" s="196"/>
      <c r="AC7" s="200"/>
      <c r="AD7" s="196"/>
      <c r="AE7" s="200"/>
    </row>
    <row r="8" spans="1:31" s="192" customFormat="1" x14ac:dyDescent="0.25">
      <c r="A8" s="192">
        <v>6</v>
      </c>
      <c r="B8" s="190">
        <v>6203</v>
      </c>
      <c r="C8" s="244">
        <f>'Table - Initials'!U9</f>
        <v>13607</v>
      </c>
      <c r="D8" s="352">
        <f t="shared" si="5"/>
        <v>-2037</v>
      </c>
      <c r="E8" s="194">
        <f t="shared" si="15"/>
        <v>-0.13020966504730247</v>
      </c>
      <c r="F8" s="190">
        <f t="shared" si="0"/>
        <v>7404</v>
      </c>
      <c r="G8" s="195">
        <f t="shared" si="1"/>
        <v>1.19</v>
      </c>
      <c r="H8" s="191">
        <v>61268</v>
      </c>
      <c r="I8" s="163">
        <f>'Table - Continued'!U9</f>
        <v>142465</v>
      </c>
      <c r="J8" s="197">
        <f t="shared" si="6"/>
        <v>-9453</v>
      </c>
      <c r="K8" s="198">
        <f t="shared" si="7"/>
        <v>-6.2224357877275899E-2</v>
      </c>
      <c r="L8" s="191">
        <f t="shared" si="2"/>
        <v>81197</v>
      </c>
      <c r="M8" s="353">
        <f t="shared" si="3"/>
        <v>1.33</v>
      </c>
      <c r="N8" s="190">
        <v>6930</v>
      </c>
      <c r="O8" s="244">
        <f>'Table - Moving Averages'!U10</f>
        <v>15453.5</v>
      </c>
      <c r="P8" s="190">
        <f t="shared" si="8"/>
        <v>-1401.25</v>
      </c>
      <c r="Q8" s="199">
        <f t="shared" si="9"/>
        <v>-8.3136801198475205E-2</v>
      </c>
      <c r="R8" s="190">
        <f t="shared" si="10"/>
        <v>8523.5</v>
      </c>
      <c r="S8" s="195">
        <f t="shared" si="11"/>
        <v>1.23</v>
      </c>
      <c r="T8" s="191">
        <v>64359.75</v>
      </c>
      <c r="U8" s="163">
        <f>'Table - Moving Averages'!U68</f>
        <v>151245.25</v>
      </c>
      <c r="V8" s="197">
        <f t="shared" si="12"/>
        <v>-4521.75</v>
      </c>
      <c r="W8" s="198">
        <f t="shared" si="13"/>
        <v>-2.9028934241527408E-2</v>
      </c>
      <c r="X8" s="191">
        <f t="shared" si="4"/>
        <v>86885.5</v>
      </c>
      <c r="Y8" s="353">
        <f t="shared" si="14"/>
        <v>1.35</v>
      </c>
      <c r="Z8" s="196"/>
      <c r="AA8" s="196"/>
      <c r="AB8" s="196"/>
      <c r="AC8" s="200"/>
      <c r="AD8" s="196"/>
      <c r="AE8" s="200"/>
    </row>
    <row r="9" spans="1:31" s="192" customFormat="1" x14ac:dyDescent="0.25">
      <c r="A9" s="192">
        <v>7</v>
      </c>
      <c r="B9" s="190">
        <v>5507</v>
      </c>
      <c r="C9" s="244">
        <f>'Table - Initials'!U10</f>
        <v>14043</v>
      </c>
      <c r="D9" s="352">
        <f t="shared" si="5"/>
        <v>436</v>
      </c>
      <c r="E9" s="194">
        <f t="shared" si="15"/>
        <v>3.204233115308297E-2</v>
      </c>
      <c r="F9" s="190">
        <f t="shared" si="0"/>
        <v>8536</v>
      </c>
      <c r="G9" s="195">
        <f t="shared" si="1"/>
        <v>1.55</v>
      </c>
      <c r="H9" s="191">
        <v>59297</v>
      </c>
      <c r="I9" s="163">
        <f>'Table - Continued'!U10</f>
        <v>135864</v>
      </c>
      <c r="J9" s="197">
        <f t="shared" si="6"/>
        <v>-6601</v>
      </c>
      <c r="K9" s="198">
        <f t="shared" si="7"/>
        <v>-4.6334187344259994E-2</v>
      </c>
      <c r="L9" s="191">
        <f t="shared" si="2"/>
        <v>76567</v>
      </c>
      <c r="M9" s="353">
        <f t="shared" si="3"/>
        <v>1.29</v>
      </c>
      <c r="N9" s="190">
        <v>6324.75</v>
      </c>
      <c r="O9" s="244">
        <f>'Table - Moving Averages'!U11</f>
        <v>14849</v>
      </c>
      <c r="P9" s="190">
        <f t="shared" si="8"/>
        <v>-604.5</v>
      </c>
      <c r="Q9" s="199">
        <f t="shared" si="9"/>
        <v>-3.9117352056168508E-2</v>
      </c>
      <c r="R9" s="190">
        <f t="shared" si="10"/>
        <v>8524.25</v>
      </c>
      <c r="S9" s="195">
        <f t="shared" si="11"/>
        <v>1.35</v>
      </c>
      <c r="T9" s="191">
        <v>62330.5</v>
      </c>
      <c r="U9" s="163">
        <f>'Table - Moving Averages'!U69</f>
        <v>146319.75</v>
      </c>
      <c r="V9" s="197">
        <f t="shared" si="12"/>
        <v>-4925.5</v>
      </c>
      <c r="W9" s="198">
        <f t="shared" si="13"/>
        <v>-3.2566311999880991E-2</v>
      </c>
      <c r="X9" s="191">
        <f t="shared" si="4"/>
        <v>83989.25</v>
      </c>
      <c r="Y9" s="353">
        <f t="shared" si="14"/>
        <v>1.35</v>
      </c>
      <c r="Z9" s="196"/>
      <c r="AA9" s="196"/>
      <c r="AB9" s="196"/>
      <c r="AC9" s="200"/>
      <c r="AD9" s="196"/>
      <c r="AE9" s="200"/>
    </row>
    <row r="10" spans="1:31" s="192" customFormat="1" x14ac:dyDescent="0.25">
      <c r="A10" s="192">
        <v>8</v>
      </c>
      <c r="B10" s="190">
        <v>5687</v>
      </c>
      <c r="C10" s="244">
        <f>'Table - Initials'!U11</f>
        <v>12958</v>
      </c>
      <c r="D10" s="352">
        <f t="shared" si="5"/>
        <v>-1085</v>
      </c>
      <c r="E10" s="194">
        <f t="shared" si="15"/>
        <v>-7.7262693156732898E-2</v>
      </c>
      <c r="F10" s="190">
        <f t="shared" si="0"/>
        <v>7271</v>
      </c>
      <c r="G10" s="195">
        <f t="shared" si="1"/>
        <v>1.28</v>
      </c>
      <c r="H10" s="191">
        <v>58067</v>
      </c>
      <c r="I10" s="163">
        <f>'Table - Continued'!U11</f>
        <v>132800</v>
      </c>
      <c r="J10" s="197">
        <f t="shared" si="6"/>
        <v>-3064</v>
      </c>
      <c r="K10" s="198">
        <f t="shared" si="7"/>
        <v>-2.2551963728434318E-2</v>
      </c>
      <c r="L10" s="191">
        <f t="shared" si="2"/>
        <v>74733</v>
      </c>
      <c r="M10" s="353">
        <f t="shared" si="3"/>
        <v>1.29</v>
      </c>
      <c r="N10" s="190">
        <v>6114.75</v>
      </c>
      <c r="O10" s="244">
        <f>'Table - Moving Averages'!U12</f>
        <v>14063</v>
      </c>
      <c r="P10" s="190">
        <f t="shared" si="8"/>
        <v>-786</v>
      </c>
      <c r="Q10" s="199">
        <f t="shared" si="9"/>
        <v>-5.2932857431476868E-2</v>
      </c>
      <c r="R10" s="190">
        <f t="shared" si="10"/>
        <v>7948.25</v>
      </c>
      <c r="S10" s="195">
        <f t="shared" si="11"/>
        <v>1.3</v>
      </c>
      <c r="T10" s="191">
        <v>60609</v>
      </c>
      <c r="U10" s="163">
        <f>'Table - Moving Averages'!U70</f>
        <v>140761.75</v>
      </c>
      <c r="V10" s="197">
        <f t="shared" si="12"/>
        <v>-5558</v>
      </c>
      <c r="W10" s="198">
        <f t="shared" si="13"/>
        <v>-3.7985302735960118E-2</v>
      </c>
      <c r="X10" s="191">
        <f t="shared" si="4"/>
        <v>80152.75</v>
      </c>
      <c r="Y10" s="353">
        <f t="shared" si="14"/>
        <v>1.32</v>
      </c>
      <c r="Z10" s="196"/>
      <c r="AA10" s="196"/>
      <c r="AB10" s="196"/>
      <c r="AC10" s="200"/>
      <c r="AD10" s="196"/>
      <c r="AE10" s="200"/>
    </row>
    <row r="11" spans="1:31" s="192" customFormat="1" x14ac:dyDescent="0.25">
      <c r="A11" s="192">
        <v>9</v>
      </c>
      <c r="B11" s="190">
        <v>6548</v>
      </c>
      <c r="C11" s="244">
        <f>'Table - Initials'!U12</f>
        <v>11760</v>
      </c>
      <c r="D11" s="352">
        <f t="shared" si="5"/>
        <v>-1198</v>
      </c>
      <c r="E11" s="194">
        <f t="shared" si="15"/>
        <v>-9.2452538972063583E-2</v>
      </c>
      <c r="F11" s="190">
        <f t="shared" si="0"/>
        <v>5212</v>
      </c>
      <c r="G11" s="195">
        <f t="shared" si="1"/>
        <v>0.8</v>
      </c>
      <c r="H11" s="191">
        <v>56105</v>
      </c>
      <c r="I11" s="163">
        <f>'Table - Continued'!U12</f>
        <v>124889</v>
      </c>
      <c r="J11" s="197">
        <f t="shared" si="6"/>
        <v>-7911</v>
      </c>
      <c r="K11" s="198">
        <f t="shared" si="7"/>
        <v>-5.9570783132530121E-2</v>
      </c>
      <c r="L11" s="191">
        <f t="shared" si="2"/>
        <v>68784</v>
      </c>
      <c r="M11" s="353">
        <f t="shared" si="3"/>
        <v>1.23</v>
      </c>
      <c r="N11" s="190">
        <v>5986.25</v>
      </c>
      <c r="O11" s="244">
        <f>'Table - Moving Averages'!U13</f>
        <v>13092</v>
      </c>
      <c r="P11" s="190">
        <f t="shared" si="8"/>
        <v>-971</v>
      </c>
      <c r="Q11" s="199">
        <f t="shared" si="9"/>
        <v>-6.9046433904572282E-2</v>
      </c>
      <c r="R11" s="190">
        <f t="shared" si="10"/>
        <v>7105.75</v>
      </c>
      <c r="S11" s="195">
        <f t="shared" si="11"/>
        <v>1.19</v>
      </c>
      <c r="T11" s="191">
        <v>58684.25</v>
      </c>
      <c r="U11" s="163">
        <f>'Table - Moving Averages'!U71</f>
        <v>134004.5</v>
      </c>
      <c r="V11" s="197">
        <f t="shared" si="12"/>
        <v>-6757.25</v>
      </c>
      <c r="W11" s="198">
        <f t="shared" si="13"/>
        <v>-4.8004873483030723E-2</v>
      </c>
      <c r="X11" s="191">
        <f t="shared" si="4"/>
        <v>75320.25</v>
      </c>
      <c r="Y11" s="353">
        <f t="shared" si="14"/>
        <v>1.28</v>
      </c>
      <c r="Z11" s="196"/>
      <c r="AA11" s="196"/>
      <c r="AB11" s="196"/>
      <c r="AC11" s="200"/>
      <c r="AD11" s="196"/>
      <c r="AE11" s="200"/>
    </row>
    <row r="12" spans="1:31" s="192" customFormat="1" x14ac:dyDescent="0.25">
      <c r="A12" s="192">
        <v>10</v>
      </c>
      <c r="B12" s="190">
        <v>14154</v>
      </c>
      <c r="C12" s="244">
        <f>'Table - Initials'!U13</f>
        <v>11699</v>
      </c>
      <c r="D12" s="352">
        <f t="shared" si="5"/>
        <v>-61</v>
      </c>
      <c r="E12" s="194">
        <f t="shared" si="15"/>
        <v>-5.1870748299319728E-3</v>
      </c>
      <c r="F12" s="190">
        <f t="shared" si="0"/>
        <v>-2455</v>
      </c>
      <c r="G12" s="195">
        <f t="shared" si="1"/>
        <v>-0.17</v>
      </c>
      <c r="H12" s="191">
        <v>55182</v>
      </c>
      <c r="I12" s="163">
        <f>'Table - Continued'!U13</f>
        <v>118626</v>
      </c>
      <c r="J12" s="197">
        <f t="shared" si="6"/>
        <v>-6263</v>
      </c>
      <c r="K12" s="198">
        <f t="shared" si="7"/>
        <v>-5.0148531896323935E-2</v>
      </c>
      <c r="L12" s="191">
        <f t="shared" si="2"/>
        <v>63444</v>
      </c>
      <c r="M12" s="353">
        <f t="shared" si="3"/>
        <v>1.1499999999999999</v>
      </c>
      <c r="N12" s="190">
        <v>7974</v>
      </c>
      <c r="O12" s="244">
        <f>'Table - Moving Averages'!U14</f>
        <v>12615</v>
      </c>
      <c r="P12" s="190">
        <f t="shared" si="8"/>
        <v>-477</v>
      </c>
      <c r="Q12" s="199">
        <f t="shared" si="9"/>
        <v>-3.6434463794683777E-2</v>
      </c>
      <c r="R12" s="190">
        <f t="shared" si="10"/>
        <v>4641</v>
      </c>
      <c r="S12" s="195">
        <f t="shared" si="11"/>
        <v>0.57999999999999996</v>
      </c>
      <c r="T12" s="191">
        <v>57162.75</v>
      </c>
      <c r="U12" s="163">
        <f>'Table - Moving Averages'!U72</f>
        <v>128044.75</v>
      </c>
      <c r="V12" s="197">
        <f t="shared" si="12"/>
        <v>-5959.75</v>
      </c>
      <c r="W12" s="198">
        <f t="shared" si="13"/>
        <v>-4.4474252730318756E-2</v>
      </c>
      <c r="X12" s="191">
        <f t="shared" si="4"/>
        <v>70882</v>
      </c>
      <c r="Y12" s="353">
        <f t="shared" si="14"/>
        <v>1.24</v>
      </c>
      <c r="Z12" s="196"/>
      <c r="AA12" s="196"/>
      <c r="AB12" s="196"/>
      <c r="AC12" s="200"/>
      <c r="AD12" s="196"/>
      <c r="AE12" s="200"/>
    </row>
    <row r="13" spans="1:31" s="192" customFormat="1" x14ac:dyDescent="0.25">
      <c r="A13" s="192">
        <v>11</v>
      </c>
      <c r="B13" s="190">
        <v>128962</v>
      </c>
      <c r="C13" s="244">
        <f>'Table - Initials'!U14</f>
        <v>11398</v>
      </c>
      <c r="D13" s="352">
        <f t="shared" si="5"/>
        <v>-301</v>
      </c>
      <c r="E13" s="194">
        <f t="shared" si="15"/>
        <v>-2.5728694760235919E-2</v>
      </c>
      <c r="F13" s="190">
        <f t="shared" si="0"/>
        <v>-117564</v>
      </c>
      <c r="G13" s="195">
        <f t="shared" si="1"/>
        <v>-0.91</v>
      </c>
      <c r="H13" s="191">
        <v>62149</v>
      </c>
      <c r="I13" s="163">
        <f>'Table - Continued'!U14</f>
        <v>110615</v>
      </c>
      <c r="J13" s="197">
        <f t="shared" si="6"/>
        <v>-8011</v>
      </c>
      <c r="K13" s="198">
        <f t="shared" si="7"/>
        <v>-6.7531569807630698E-2</v>
      </c>
      <c r="L13" s="191">
        <f t="shared" si="2"/>
        <v>48466</v>
      </c>
      <c r="M13" s="353">
        <f t="shared" si="3"/>
        <v>0.78</v>
      </c>
      <c r="N13" s="190">
        <v>38837.75</v>
      </c>
      <c r="O13" s="244">
        <f>'Table - Moving Averages'!U15</f>
        <v>11953.75</v>
      </c>
      <c r="P13" s="190">
        <f t="shared" si="8"/>
        <v>-661.25</v>
      </c>
      <c r="Q13" s="199">
        <f t="shared" si="9"/>
        <v>-5.2417756638921918E-2</v>
      </c>
      <c r="R13" s="190">
        <f t="shared" si="10"/>
        <v>-26884</v>
      </c>
      <c r="S13" s="195">
        <f t="shared" si="11"/>
        <v>-0.69</v>
      </c>
      <c r="T13" s="191">
        <v>57875.75</v>
      </c>
      <c r="U13" s="163">
        <f>'Table - Moving Averages'!U73</f>
        <v>121732.5</v>
      </c>
      <c r="V13" s="197">
        <f t="shared" si="12"/>
        <v>-6312.25</v>
      </c>
      <c r="W13" s="198">
        <f t="shared" si="13"/>
        <v>-4.9297218355301563E-2</v>
      </c>
      <c r="X13" s="191">
        <f t="shared" si="4"/>
        <v>63856.75</v>
      </c>
      <c r="Y13" s="353">
        <f t="shared" si="14"/>
        <v>1.1000000000000001</v>
      </c>
      <c r="Z13" s="196"/>
      <c r="AA13" s="196"/>
      <c r="AB13" s="196"/>
      <c r="AC13" s="200"/>
      <c r="AD13" s="196"/>
      <c r="AE13" s="200"/>
    </row>
    <row r="14" spans="1:31" s="192" customFormat="1" x14ac:dyDescent="0.25">
      <c r="A14" s="192">
        <v>12</v>
      </c>
      <c r="B14" s="190">
        <v>181975</v>
      </c>
      <c r="C14" s="244">
        <v>11455</v>
      </c>
      <c r="D14" s="352">
        <f t="shared" si="5"/>
        <v>57</v>
      </c>
      <c r="E14" s="194">
        <f t="shared" si="15"/>
        <v>5.0008773469029655E-3</v>
      </c>
      <c r="F14" s="190">
        <f t="shared" si="0"/>
        <v>-170520</v>
      </c>
      <c r="G14" s="195">
        <f t="shared" si="1"/>
        <v>-0.94</v>
      </c>
      <c r="H14" s="191">
        <v>156387</v>
      </c>
      <c r="I14" s="163">
        <f>'Table - Continued'!U15</f>
        <v>98408</v>
      </c>
      <c r="J14" s="197">
        <f t="shared" si="6"/>
        <v>-12207</v>
      </c>
      <c r="K14" s="198">
        <f t="shared" si="7"/>
        <v>-0.11035573837183023</v>
      </c>
      <c r="L14" s="191">
        <f t="shared" si="2"/>
        <v>-57979</v>
      </c>
      <c r="M14" s="353">
        <f t="shared" si="3"/>
        <v>-0.37</v>
      </c>
      <c r="N14" s="190">
        <v>82909.75</v>
      </c>
      <c r="O14" s="244">
        <f>'Table - Moving Averages'!U16</f>
        <v>11578</v>
      </c>
      <c r="P14" s="190">
        <f t="shared" si="8"/>
        <v>-375.75</v>
      </c>
      <c r="Q14" s="199">
        <f t="shared" si="9"/>
        <v>-3.1433650528076965E-2</v>
      </c>
      <c r="R14" s="190">
        <f t="shared" si="10"/>
        <v>-71331.75</v>
      </c>
      <c r="S14" s="195">
        <f t="shared" si="11"/>
        <v>-0.86</v>
      </c>
      <c r="T14" s="191">
        <v>82455.75</v>
      </c>
      <c r="U14" s="163">
        <f>'Table - Moving Averages'!U74</f>
        <v>113134.5</v>
      </c>
      <c r="V14" s="197">
        <f t="shared" si="12"/>
        <v>-8598</v>
      </c>
      <c r="W14" s="198">
        <f t="shared" si="13"/>
        <v>-7.063027539892798E-2</v>
      </c>
      <c r="X14" s="191">
        <f t="shared" si="4"/>
        <v>30678.75</v>
      </c>
      <c r="Y14" s="353">
        <f t="shared" si="14"/>
        <v>0.37</v>
      </c>
      <c r="Z14" s="196"/>
      <c r="AA14" s="196"/>
      <c r="AB14" s="196"/>
      <c r="AC14" s="200"/>
      <c r="AD14" s="196"/>
      <c r="AE14" s="200"/>
    </row>
    <row r="15" spans="1:31" s="192" customFormat="1" x14ac:dyDescent="0.25">
      <c r="A15" s="192">
        <v>13</v>
      </c>
      <c r="B15" s="190">
        <v>170063</v>
      </c>
      <c r="C15" s="244">
        <f>'Table - Initials'!U16</f>
        <v>11863</v>
      </c>
      <c r="D15" s="352">
        <f t="shared" si="5"/>
        <v>408</v>
      </c>
      <c r="E15" s="194">
        <f t="shared" si="15"/>
        <v>3.5617634220864253E-2</v>
      </c>
      <c r="F15" s="190">
        <f t="shared" si="0"/>
        <v>-158200</v>
      </c>
      <c r="G15" s="195">
        <f t="shared" si="1"/>
        <v>-0.93</v>
      </c>
      <c r="H15" s="191">
        <v>305349</v>
      </c>
      <c r="I15" s="163">
        <f>'Table - Continued'!U16</f>
        <v>91114</v>
      </c>
      <c r="J15" s="197">
        <f t="shared" si="6"/>
        <v>-7294</v>
      </c>
      <c r="K15" s="198">
        <f t="shared" si="7"/>
        <v>-7.4119990244695552E-2</v>
      </c>
      <c r="L15" s="191">
        <f t="shared" si="2"/>
        <v>-214235</v>
      </c>
      <c r="M15" s="353">
        <f t="shared" si="3"/>
        <v>-0.7</v>
      </c>
      <c r="N15" s="190">
        <v>123788.5</v>
      </c>
      <c r="O15" s="244">
        <f>'Table - Moving Averages'!U17</f>
        <v>11603.75</v>
      </c>
      <c r="P15" s="190">
        <f t="shared" si="8"/>
        <v>25.75</v>
      </c>
      <c r="Q15" s="199">
        <f t="shared" si="9"/>
        <v>2.2240456037312143E-3</v>
      </c>
      <c r="R15" s="190">
        <f t="shared" si="10"/>
        <v>-112184.75</v>
      </c>
      <c r="S15" s="195">
        <f t="shared" si="11"/>
        <v>-0.91</v>
      </c>
      <c r="T15" s="191">
        <v>144766.75</v>
      </c>
      <c r="U15" s="163">
        <f>'Table - Moving Averages'!U75</f>
        <v>104690.75</v>
      </c>
      <c r="V15" s="197">
        <f t="shared" si="12"/>
        <v>-8443.75</v>
      </c>
      <c r="W15" s="198">
        <f t="shared" si="13"/>
        <v>-7.46346163195135E-2</v>
      </c>
      <c r="X15" s="191">
        <f t="shared" si="4"/>
        <v>-40076</v>
      </c>
      <c r="Y15" s="353">
        <f t="shared" si="14"/>
        <v>-0.28000000000000003</v>
      </c>
      <c r="Z15" s="196"/>
      <c r="AA15" s="196"/>
      <c r="AB15" s="196"/>
      <c r="AC15" s="200"/>
      <c r="AD15" s="196"/>
      <c r="AE15" s="200"/>
    </row>
    <row r="16" spans="1:31" s="192" customFormat="1" x14ac:dyDescent="0.25">
      <c r="A16" s="192">
        <v>14</v>
      </c>
      <c r="B16" s="190">
        <v>143241</v>
      </c>
      <c r="C16" s="244">
        <f>'Table - Initials'!U17</f>
        <v>17281</v>
      </c>
      <c r="D16" s="352">
        <f t="shared" si="5"/>
        <v>5418</v>
      </c>
      <c r="E16" s="194">
        <f t="shared" si="15"/>
        <v>0.45671415324959957</v>
      </c>
      <c r="F16" s="190">
        <f t="shared" si="0"/>
        <v>-125960</v>
      </c>
      <c r="G16" s="195">
        <f t="shared" si="1"/>
        <v>-0.88</v>
      </c>
      <c r="H16" s="191">
        <v>435891</v>
      </c>
      <c r="I16" s="163">
        <f>'Table - Continued'!U17</f>
        <v>87505</v>
      </c>
      <c r="J16" s="197">
        <f t="shared" si="6"/>
        <v>-3609</v>
      </c>
      <c r="K16" s="198">
        <f t="shared" si="7"/>
        <v>-3.9609719691814649E-2</v>
      </c>
      <c r="L16" s="191">
        <f t="shared" si="2"/>
        <v>-348386</v>
      </c>
      <c r="M16" s="353">
        <f t="shared" si="3"/>
        <v>-0.8</v>
      </c>
      <c r="N16" s="190">
        <v>156060.25</v>
      </c>
      <c r="O16" s="244">
        <f>'Table - Moving Averages'!U18</f>
        <v>12999.25</v>
      </c>
      <c r="P16" s="190">
        <f t="shared" si="8"/>
        <v>1395.5</v>
      </c>
      <c r="Q16" s="199">
        <f t="shared" si="9"/>
        <v>0.12026284606269524</v>
      </c>
      <c r="R16" s="190">
        <f t="shared" si="10"/>
        <v>-143061</v>
      </c>
      <c r="S16" s="195">
        <f t="shared" si="11"/>
        <v>-0.92</v>
      </c>
      <c r="T16" s="191">
        <v>239944</v>
      </c>
      <c r="U16" s="163">
        <f>'Table - Moving Averages'!U76</f>
        <v>96910.5</v>
      </c>
      <c r="V16" s="197">
        <f t="shared" si="12"/>
        <v>-7780.25</v>
      </c>
      <c r="W16" s="198">
        <f t="shared" si="13"/>
        <v>-7.431649883108106E-2</v>
      </c>
      <c r="X16" s="191">
        <f t="shared" si="4"/>
        <v>-143033.5</v>
      </c>
      <c r="Y16" s="353">
        <f t="shared" si="14"/>
        <v>-0.6</v>
      </c>
      <c r="Z16" s="196"/>
      <c r="AA16" s="196"/>
      <c r="AB16" s="196"/>
      <c r="AC16" s="200"/>
      <c r="AD16" s="196"/>
      <c r="AE16" s="200"/>
    </row>
    <row r="17" spans="1:31" s="192" customFormat="1" x14ac:dyDescent="0.25">
      <c r="A17" s="192">
        <v>15</v>
      </c>
      <c r="B17" s="190">
        <v>82435</v>
      </c>
      <c r="C17" s="244">
        <f>'Table - Initials'!U18</f>
        <v>13216</v>
      </c>
      <c r="D17" s="352">
        <f t="shared" si="5"/>
        <v>-4065</v>
      </c>
      <c r="E17" s="194">
        <f t="shared" si="15"/>
        <v>-0.23522944274058213</v>
      </c>
      <c r="F17" s="190">
        <f t="shared" si="0"/>
        <v>-69219</v>
      </c>
      <c r="G17" s="195">
        <f t="shared" si="1"/>
        <v>-0.84</v>
      </c>
      <c r="H17" s="191">
        <v>523126</v>
      </c>
      <c r="I17" s="163">
        <f>'Table - Continued'!U18</f>
        <v>80139</v>
      </c>
      <c r="J17" s="197">
        <f t="shared" si="6"/>
        <v>-7366</v>
      </c>
      <c r="K17" s="198">
        <f t="shared" si="7"/>
        <v>-8.4178046968744646E-2</v>
      </c>
      <c r="L17" s="191">
        <f t="shared" si="2"/>
        <v>-442987</v>
      </c>
      <c r="M17" s="353">
        <f t="shared" si="3"/>
        <v>-0.85</v>
      </c>
      <c r="N17" s="190">
        <v>144428.5</v>
      </c>
      <c r="O17" s="244">
        <f>'Table - Moving Averages'!U19</f>
        <v>13453.75</v>
      </c>
      <c r="P17" s="190">
        <f t="shared" si="8"/>
        <v>454.5</v>
      </c>
      <c r="Q17" s="199">
        <f>P17/O16</f>
        <v>3.4963555589745565E-2</v>
      </c>
      <c r="R17" s="190">
        <f t="shared" si="10"/>
        <v>-130974.75</v>
      </c>
      <c r="S17" s="195">
        <f t="shared" si="11"/>
        <v>-0.91</v>
      </c>
      <c r="T17" s="191">
        <v>355188.25</v>
      </c>
      <c r="U17" s="163">
        <f>'Table - Moving Averages'!U77</f>
        <v>89291.5</v>
      </c>
      <c r="V17" s="197">
        <f t="shared" si="12"/>
        <v>-7619</v>
      </c>
      <c r="W17" s="198">
        <f t="shared" si="13"/>
        <v>-7.8618931901083988E-2</v>
      </c>
      <c r="X17" s="191">
        <f t="shared" si="4"/>
        <v>-265896.75</v>
      </c>
      <c r="Y17" s="353">
        <f t="shared" si="14"/>
        <v>-0.75</v>
      </c>
      <c r="Z17" s="196"/>
      <c r="AA17" s="196"/>
      <c r="AB17" s="196"/>
      <c r="AC17" s="200"/>
      <c r="AD17" s="196"/>
      <c r="AE17" s="200"/>
    </row>
    <row r="18" spans="1:31" s="192" customFormat="1" x14ac:dyDescent="0.25">
      <c r="A18" s="192">
        <v>16</v>
      </c>
      <c r="B18" s="190">
        <v>137604</v>
      </c>
      <c r="C18" s="244">
        <f>'Table - Initials'!U19</f>
        <v>11629</v>
      </c>
      <c r="D18" s="352">
        <f t="shared" si="5"/>
        <v>-1587</v>
      </c>
      <c r="E18" s="194">
        <f t="shared" si="15"/>
        <v>-0.1200817191283293</v>
      </c>
      <c r="F18" s="190">
        <f t="shared" si="0"/>
        <v>-125975</v>
      </c>
      <c r="G18" s="195">
        <f t="shared" si="1"/>
        <v>-0.92</v>
      </c>
      <c r="H18" s="191">
        <v>558103</v>
      </c>
      <c r="I18" s="163">
        <f>'Table - Continued'!U19</f>
        <v>74975</v>
      </c>
      <c r="J18" s="197">
        <f t="shared" si="6"/>
        <v>-5164</v>
      </c>
      <c r="K18" s="198">
        <f t="shared" si="7"/>
        <v>-6.4438038907398396E-2</v>
      </c>
      <c r="L18" s="191">
        <f t="shared" si="2"/>
        <v>-483128</v>
      </c>
      <c r="M18" s="353">
        <f t="shared" si="3"/>
        <v>-0.87</v>
      </c>
      <c r="N18" s="190">
        <v>133335.75</v>
      </c>
      <c r="O18" s="244">
        <f>'Table - Moving Averages'!U20</f>
        <v>13497.25</v>
      </c>
      <c r="P18" s="190">
        <f t="shared" si="8"/>
        <v>43.5</v>
      </c>
      <c r="Q18" s="199">
        <f t="shared" si="9"/>
        <v>3.2332992660039023E-3</v>
      </c>
      <c r="R18" s="190">
        <f t="shared" si="10"/>
        <v>-119838.5</v>
      </c>
      <c r="S18" s="195">
        <f t="shared" si="11"/>
        <v>-0.9</v>
      </c>
      <c r="T18" s="191">
        <v>455617.25</v>
      </c>
      <c r="U18" s="163">
        <f>'Table - Moving Averages'!U78</f>
        <v>83433.25</v>
      </c>
      <c r="V18" s="197">
        <f t="shared" si="12"/>
        <v>-5858.25</v>
      </c>
      <c r="W18" s="198">
        <f t="shared" si="13"/>
        <v>-6.5608148591971241E-2</v>
      </c>
      <c r="X18" s="191">
        <f t="shared" si="4"/>
        <v>-372184</v>
      </c>
      <c r="Y18" s="353">
        <f t="shared" si="14"/>
        <v>-0.82</v>
      </c>
      <c r="Z18" s="196"/>
      <c r="AA18" s="196"/>
      <c r="AB18" s="196"/>
      <c r="AC18" s="200"/>
      <c r="AD18" s="196"/>
      <c r="AE18" s="200"/>
    </row>
    <row r="19" spans="1:31" s="192" customFormat="1" x14ac:dyDescent="0.25">
      <c r="A19" s="192">
        <v>17</v>
      </c>
      <c r="B19" s="190">
        <v>100762</v>
      </c>
      <c r="C19" s="244">
        <f>'Table - Initials'!U20</f>
        <v>10507</v>
      </c>
      <c r="D19" s="352">
        <f t="shared" si="5"/>
        <v>-1122</v>
      </c>
      <c r="E19" s="194">
        <f t="shared" si="15"/>
        <v>-9.6482930604523176E-2</v>
      </c>
      <c r="F19" s="190">
        <f t="shared" si="0"/>
        <v>-90255</v>
      </c>
      <c r="G19" s="195">
        <f t="shared" si="1"/>
        <v>-0.9</v>
      </c>
      <c r="H19" s="191">
        <v>586907</v>
      </c>
      <c r="I19" s="163">
        <f>'Table - Continued'!U20</f>
        <v>73550</v>
      </c>
      <c r="J19" s="197">
        <f t="shared" si="6"/>
        <v>-1425</v>
      </c>
      <c r="K19" s="198">
        <f t="shared" si="7"/>
        <v>-1.9006335445148383E-2</v>
      </c>
      <c r="L19" s="191">
        <f t="shared" si="2"/>
        <v>-513357</v>
      </c>
      <c r="M19" s="353">
        <f t="shared" si="3"/>
        <v>-0.87</v>
      </c>
      <c r="N19" s="190">
        <v>116010.5</v>
      </c>
      <c r="O19" s="244">
        <f>'Table - Moving Averages'!U21</f>
        <v>13158.25</v>
      </c>
      <c r="P19" s="190">
        <f t="shared" si="8"/>
        <v>-339</v>
      </c>
      <c r="Q19" s="199">
        <f t="shared" si="9"/>
        <v>-2.5116227379651409E-2</v>
      </c>
      <c r="R19" s="190">
        <f t="shared" si="10"/>
        <v>-102852.25</v>
      </c>
      <c r="S19" s="195">
        <f t="shared" si="11"/>
        <v>-0.89</v>
      </c>
      <c r="T19" s="191">
        <v>526006.75</v>
      </c>
      <c r="U19" s="163">
        <f>'Table - Moving Averages'!U79</f>
        <v>79042.25</v>
      </c>
      <c r="V19" s="197">
        <f t="shared" si="12"/>
        <v>-4391</v>
      </c>
      <c r="W19" s="198">
        <f t="shared" si="13"/>
        <v>-5.2628897951356321E-2</v>
      </c>
      <c r="X19" s="191">
        <f t="shared" si="4"/>
        <v>-446964.5</v>
      </c>
      <c r="Y19" s="353">
        <f t="shared" si="14"/>
        <v>-0.85</v>
      </c>
      <c r="Z19" s="196"/>
      <c r="AA19" s="196"/>
      <c r="AB19" s="196"/>
      <c r="AC19" s="200"/>
      <c r="AD19" s="196"/>
      <c r="AE19" s="200"/>
    </row>
    <row r="20" spans="1:31" s="192" customFormat="1" x14ac:dyDescent="0.25">
      <c r="A20" s="192">
        <v>18</v>
      </c>
      <c r="B20" s="190">
        <v>109425</v>
      </c>
      <c r="C20" s="244">
        <f>'Table - Initials'!U21</f>
        <v>16605</v>
      </c>
      <c r="D20" s="352">
        <f t="shared" si="5"/>
        <v>6098</v>
      </c>
      <c r="E20" s="194">
        <f t="shared" si="15"/>
        <v>0.58037498810316934</v>
      </c>
      <c r="F20" s="190">
        <f t="shared" si="0"/>
        <v>-92820</v>
      </c>
      <c r="G20" s="195">
        <f t="shared" si="1"/>
        <v>-0.85</v>
      </c>
      <c r="H20" s="191">
        <v>721127</v>
      </c>
      <c r="I20" s="163">
        <f>'Table - Continued'!U21</f>
        <v>70985</v>
      </c>
      <c r="J20" s="197">
        <f t="shared" si="6"/>
        <v>-2565</v>
      </c>
      <c r="K20" s="198">
        <f t="shared" si="7"/>
        <v>-3.4874235214140042E-2</v>
      </c>
      <c r="L20" s="191">
        <f t="shared" si="2"/>
        <v>-650142</v>
      </c>
      <c r="M20" s="353">
        <f t="shared" si="3"/>
        <v>-0.9</v>
      </c>
      <c r="N20" s="190">
        <v>107556.5</v>
      </c>
      <c r="O20" s="244">
        <f>'Table - Moving Averages'!U22</f>
        <v>12989.25</v>
      </c>
      <c r="P20" s="190">
        <f t="shared" si="8"/>
        <v>-169</v>
      </c>
      <c r="Q20" s="199">
        <f t="shared" si="9"/>
        <v>-1.2843653221363023E-2</v>
      </c>
      <c r="R20" s="190">
        <f t="shared" si="10"/>
        <v>-94567.25</v>
      </c>
      <c r="S20" s="195">
        <f t="shared" si="11"/>
        <v>-0.88</v>
      </c>
      <c r="T20" s="191">
        <v>597315.75</v>
      </c>
      <c r="U20" s="163">
        <f>'Table - Moving Averages'!U80</f>
        <v>74912.25</v>
      </c>
      <c r="V20" s="197">
        <f t="shared" si="12"/>
        <v>-4130</v>
      </c>
      <c r="W20" s="198">
        <f t="shared" si="13"/>
        <v>-5.2250536896406671E-2</v>
      </c>
      <c r="X20" s="191">
        <f t="shared" si="4"/>
        <v>-522403.5</v>
      </c>
      <c r="Y20" s="353">
        <f t="shared" si="14"/>
        <v>-0.87</v>
      </c>
      <c r="Z20" s="196"/>
      <c r="AA20" s="196"/>
      <c r="AB20" s="196"/>
      <c r="AC20" s="200"/>
      <c r="AD20" s="196"/>
      <c r="AE20" s="200"/>
    </row>
    <row r="21" spans="1:31" s="192" customFormat="1" x14ac:dyDescent="0.25">
      <c r="A21" s="192">
        <v>19</v>
      </c>
      <c r="B21" s="190">
        <v>138733</v>
      </c>
      <c r="C21" s="244">
        <f>'Table - Initials'!U22</f>
        <v>19619</v>
      </c>
      <c r="D21" s="352">
        <f t="shared" si="5"/>
        <v>3014</v>
      </c>
      <c r="E21" s="194">
        <f t="shared" si="15"/>
        <v>0.18151159289370672</v>
      </c>
      <c r="F21" s="190">
        <f t="shared" si="0"/>
        <v>-119114</v>
      </c>
      <c r="G21" s="195">
        <f t="shared" si="1"/>
        <v>-0.86</v>
      </c>
      <c r="H21" s="191">
        <v>1026321</v>
      </c>
      <c r="I21" s="163">
        <f>'Table - Continued'!U22</f>
        <v>91356</v>
      </c>
      <c r="J21" s="197">
        <f t="shared" si="6"/>
        <v>20371</v>
      </c>
      <c r="K21" s="198">
        <f t="shared" si="7"/>
        <v>0.28697612171585546</v>
      </c>
      <c r="L21" s="191">
        <f t="shared" si="2"/>
        <v>-934965</v>
      </c>
      <c r="M21" s="353">
        <f t="shared" si="3"/>
        <v>-0.91</v>
      </c>
      <c r="N21" s="190">
        <v>121631</v>
      </c>
      <c r="O21" s="244">
        <f>'Table - Moving Averages'!U23</f>
        <v>14590</v>
      </c>
      <c r="P21" s="190">
        <f t="shared" si="8"/>
        <v>1600.75</v>
      </c>
      <c r="Q21" s="199">
        <f t="shared" si="9"/>
        <v>0.12323652250899783</v>
      </c>
      <c r="R21" s="190">
        <f t="shared" si="10"/>
        <v>-107041</v>
      </c>
      <c r="S21" s="195">
        <f t="shared" si="11"/>
        <v>-0.88</v>
      </c>
      <c r="T21" s="191">
        <v>723114.5</v>
      </c>
      <c r="U21" s="163">
        <f>'Table - Moving Averages'!U81</f>
        <v>77716.5</v>
      </c>
      <c r="V21" s="197">
        <f t="shared" si="12"/>
        <v>2804.25</v>
      </c>
      <c r="W21" s="198">
        <f t="shared" si="13"/>
        <v>3.7433797543125459E-2</v>
      </c>
      <c r="X21" s="191">
        <f t="shared" si="4"/>
        <v>-645398</v>
      </c>
      <c r="Y21" s="353">
        <f t="shared" si="14"/>
        <v>-0.89</v>
      </c>
      <c r="Z21" s="196"/>
      <c r="AA21" s="196"/>
      <c r="AB21" s="196"/>
      <c r="AC21" s="200"/>
      <c r="AD21" s="196"/>
      <c r="AE21" s="200"/>
    </row>
    <row r="22" spans="1:31" s="192" customFormat="1" x14ac:dyDescent="0.25">
      <c r="A22" s="192">
        <v>20</v>
      </c>
      <c r="B22" s="190">
        <v>48445</v>
      </c>
      <c r="C22" s="244">
        <f>'Table - Initials'!U23</f>
        <v>11666</v>
      </c>
      <c r="D22" s="352">
        <f t="shared" si="5"/>
        <v>-7953</v>
      </c>
      <c r="E22" s="194">
        <f t="shared" si="15"/>
        <v>-0.40537234313675519</v>
      </c>
      <c r="F22" s="190">
        <f t="shared" si="0"/>
        <v>-36779</v>
      </c>
      <c r="G22" s="195">
        <f t="shared" si="1"/>
        <v>-0.76</v>
      </c>
      <c r="H22" s="191">
        <v>577096</v>
      </c>
      <c r="I22" s="163">
        <f>'Table - Continued'!U23</f>
        <v>76371</v>
      </c>
      <c r="J22" s="197">
        <f t="shared" si="6"/>
        <v>-14985</v>
      </c>
      <c r="K22" s="198">
        <f t="shared" si="7"/>
        <v>-0.16402863522921318</v>
      </c>
      <c r="L22" s="191">
        <f t="shared" si="2"/>
        <v>-500725</v>
      </c>
      <c r="M22" s="353">
        <f t="shared" si="3"/>
        <v>-0.87</v>
      </c>
      <c r="N22" s="190">
        <v>99341.25</v>
      </c>
      <c r="O22" s="244">
        <f>'Table - Moving Averages'!U24</f>
        <v>14599.25</v>
      </c>
      <c r="P22" s="190">
        <f t="shared" si="8"/>
        <v>9.25</v>
      </c>
      <c r="Q22" s="199">
        <f t="shared" si="9"/>
        <v>6.3399588759424262E-4</v>
      </c>
      <c r="R22" s="190">
        <f t="shared" si="10"/>
        <v>-84742</v>
      </c>
      <c r="S22" s="195">
        <f t="shared" si="11"/>
        <v>-0.85</v>
      </c>
      <c r="T22" s="191">
        <v>727862.75</v>
      </c>
      <c r="U22" s="163">
        <f>'Table - Moving Averages'!U82</f>
        <v>78065.5</v>
      </c>
      <c r="V22" s="197">
        <f t="shared" si="12"/>
        <v>349</v>
      </c>
      <c r="W22" s="198">
        <f t="shared" si="13"/>
        <v>4.4906808721442678E-3</v>
      </c>
      <c r="X22" s="191">
        <f t="shared" si="4"/>
        <v>-649797.25</v>
      </c>
      <c r="Y22" s="353">
        <f t="shared" si="14"/>
        <v>-0.89</v>
      </c>
      <c r="Z22" s="196"/>
      <c r="AA22" s="196"/>
      <c r="AB22" s="196"/>
      <c r="AC22" s="200"/>
      <c r="AD22" s="196"/>
      <c r="AE22" s="200"/>
    </row>
    <row r="23" spans="1:31" s="192" customFormat="1" x14ac:dyDescent="0.25">
      <c r="A23" s="192">
        <v>21</v>
      </c>
      <c r="B23" s="190">
        <v>31224</v>
      </c>
      <c r="C23" s="244">
        <f>'Table - Initials'!U24</f>
        <v>10085</v>
      </c>
      <c r="D23" s="352">
        <f t="shared" si="5"/>
        <v>-1581</v>
      </c>
      <c r="E23" s="194">
        <f t="shared" si="15"/>
        <v>-0.135522029830276</v>
      </c>
      <c r="F23" s="190">
        <f t="shared" si="0"/>
        <v>-21139</v>
      </c>
      <c r="G23" s="195">
        <f t="shared" si="1"/>
        <v>-0.68</v>
      </c>
      <c r="H23" s="191">
        <v>465020</v>
      </c>
      <c r="I23" s="163">
        <f>'Table - Continued'!U24</f>
        <v>64462</v>
      </c>
      <c r="J23" s="197">
        <f t="shared" si="6"/>
        <v>-11909</v>
      </c>
      <c r="K23" s="198">
        <f t="shared" si="7"/>
        <v>-0.15593615377564782</v>
      </c>
      <c r="L23" s="191">
        <f t="shared" si="2"/>
        <v>-400558</v>
      </c>
      <c r="M23" s="353">
        <f t="shared" si="3"/>
        <v>-0.86</v>
      </c>
      <c r="N23" s="190">
        <v>81956.75</v>
      </c>
      <c r="O23" s="244">
        <f>'Table - Moving Averages'!U25</f>
        <v>14493.75</v>
      </c>
      <c r="P23" s="190">
        <f t="shared" si="8"/>
        <v>-105.5</v>
      </c>
      <c r="Q23" s="199">
        <f t="shared" si="9"/>
        <v>-7.2263986163672795E-3</v>
      </c>
      <c r="R23" s="190">
        <f t="shared" si="10"/>
        <v>-67463</v>
      </c>
      <c r="S23" s="195">
        <f t="shared" si="11"/>
        <v>-0.82</v>
      </c>
      <c r="T23" s="191">
        <v>697391</v>
      </c>
      <c r="U23" s="163">
        <f>'Table - Moving Averages'!U83</f>
        <v>75793.5</v>
      </c>
      <c r="V23" s="197">
        <f t="shared" si="12"/>
        <v>-2272</v>
      </c>
      <c r="W23" s="198">
        <f t="shared" si="13"/>
        <v>-2.9103765427749773E-2</v>
      </c>
      <c r="X23" s="191">
        <f t="shared" si="4"/>
        <v>-621597.5</v>
      </c>
      <c r="Y23" s="353">
        <f t="shared" si="14"/>
        <v>-0.89</v>
      </c>
      <c r="Z23" s="196"/>
      <c r="AA23" s="196"/>
      <c r="AB23" s="196"/>
      <c r="AC23" s="200"/>
      <c r="AD23" s="196"/>
      <c r="AE23" s="200"/>
    </row>
    <row r="24" spans="1:31" s="192" customFormat="1" x14ac:dyDescent="0.25">
      <c r="A24" s="192">
        <v>22</v>
      </c>
      <c r="B24" s="190">
        <v>29713</v>
      </c>
      <c r="C24" s="244">
        <f>'Table - Initials'!U25</f>
        <v>8868</v>
      </c>
      <c r="D24" s="352">
        <f t="shared" si="5"/>
        <v>-1217</v>
      </c>
      <c r="E24" s="194">
        <f t="shared" si="15"/>
        <v>-0.12067426871591473</v>
      </c>
      <c r="F24" s="190">
        <f t="shared" si="0"/>
        <v>-20845</v>
      </c>
      <c r="G24" s="195">
        <f t="shared" si="1"/>
        <v>-0.7</v>
      </c>
      <c r="H24" s="191">
        <v>422214</v>
      </c>
      <c r="I24" s="163">
        <f>'Table - Continued'!U25</f>
        <v>60137</v>
      </c>
      <c r="J24" s="197">
        <f t="shared" si="6"/>
        <v>-4325</v>
      </c>
      <c r="K24" s="198">
        <f t="shared" si="7"/>
        <v>-6.7093791691228935E-2</v>
      </c>
      <c r="L24" s="191">
        <f t="shared" si="2"/>
        <v>-362077</v>
      </c>
      <c r="M24" s="353">
        <f t="shared" si="3"/>
        <v>-0.86</v>
      </c>
      <c r="N24" s="190">
        <v>62028.75</v>
      </c>
      <c r="O24" s="244">
        <f>'Table - Moving Averages'!U26</f>
        <v>12559.5</v>
      </c>
      <c r="P24" s="190">
        <f t="shared" si="8"/>
        <v>-1934.25</v>
      </c>
      <c r="Q24" s="199">
        <f t="shared" si="9"/>
        <v>-0.13345407503234152</v>
      </c>
      <c r="R24" s="190">
        <f t="shared" si="10"/>
        <v>-49469.25</v>
      </c>
      <c r="S24" s="195">
        <f t="shared" si="11"/>
        <v>-0.8</v>
      </c>
      <c r="T24" s="191">
        <v>622662.75</v>
      </c>
      <c r="U24" s="163">
        <f>'Table - Moving Averages'!U84</f>
        <v>73081.5</v>
      </c>
      <c r="V24" s="197">
        <f t="shared" si="12"/>
        <v>-2712</v>
      </c>
      <c r="W24" s="198">
        <f t="shared" si="13"/>
        <v>-3.5781432444734709E-2</v>
      </c>
      <c r="X24" s="191">
        <f t="shared" si="4"/>
        <v>-549581.25</v>
      </c>
      <c r="Y24" s="353">
        <f t="shared" si="14"/>
        <v>-0.88</v>
      </c>
      <c r="Z24" s="196"/>
      <c r="AA24" s="196"/>
      <c r="AB24" s="196"/>
      <c r="AC24" s="200"/>
      <c r="AD24" s="196"/>
      <c r="AE24" s="200"/>
    </row>
    <row r="25" spans="1:31" s="192" customFormat="1" x14ac:dyDescent="0.25">
      <c r="A25" s="192">
        <v>23</v>
      </c>
      <c r="B25" s="190">
        <v>29028</v>
      </c>
      <c r="C25" s="244">
        <f>'Table - Initials'!U26</f>
        <v>6892</v>
      </c>
      <c r="D25" s="352">
        <f t="shared" si="5"/>
        <v>-1976</v>
      </c>
      <c r="E25" s="194">
        <f t="shared" si="15"/>
        <v>-0.2228236355435273</v>
      </c>
      <c r="F25" s="190">
        <f t="shared" si="0"/>
        <v>-22136</v>
      </c>
      <c r="G25" s="195">
        <f t="shared" si="1"/>
        <v>-0.76</v>
      </c>
      <c r="H25" s="191">
        <v>396619</v>
      </c>
      <c r="I25" s="163">
        <f>'Table - Continued'!U26</f>
        <v>59665</v>
      </c>
      <c r="J25" s="197">
        <f t="shared" si="6"/>
        <v>-472</v>
      </c>
      <c r="K25" s="198">
        <f t="shared" si="7"/>
        <v>-7.8487453647504857E-3</v>
      </c>
      <c r="L25" s="191">
        <f t="shared" si="2"/>
        <v>-336954</v>
      </c>
      <c r="M25" s="353">
        <f t="shared" si="3"/>
        <v>-0.85</v>
      </c>
      <c r="N25" s="190">
        <v>34602.5</v>
      </c>
      <c r="O25" s="244">
        <f>'Table - Moving Averages'!U27</f>
        <v>9377.75</v>
      </c>
      <c r="P25" s="190">
        <f t="shared" si="8"/>
        <v>-3181.75</v>
      </c>
      <c r="Q25" s="199">
        <f t="shared" si="9"/>
        <v>-0.25333412954337353</v>
      </c>
      <c r="R25" s="190">
        <f t="shared" si="10"/>
        <v>-25224.75</v>
      </c>
      <c r="S25" s="195">
        <f t="shared" si="11"/>
        <v>-0.73</v>
      </c>
      <c r="T25" s="191">
        <v>465237.25</v>
      </c>
      <c r="U25" s="163">
        <f>'Table - Moving Averages'!U85</f>
        <v>65158.75</v>
      </c>
      <c r="V25" s="197">
        <f t="shared" si="12"/>
        <v>-7922.75</v>
      </c>
      <c r="W25" s="198">
        <f t="shared" si="13"/>
        <v>-0.10840978907110554</v>
      </c>
      <c r="X25" s="191">
        <f t="shared" si="4"/>
        <v>-400078.5</v>
      </c>
      <c r="Y25" s="353">
        <f t="shared" si="14"/>
        <v>-0.86</v>
      </c>
      <c r="Z25" s="196"/>
      <c r="AA25" s="196"/>
      <c r="AB25" s="196"/>
      <c r="AC25" s="200"/>
      <c r="AD25" s="196"/>
      <c r="AE25" s="200"/>
    </row>
    <row r="26" spans="1:31" s="192" customFormat="1" x14ac:dyDescent="0.25">
      <c r="A26" s="192">
        <v>24</v>
      </c>
      <c r="B26" s="190">
        <v>29612</v>
      </c>
      <c r="C26" s="244">
        <f>'Table - Initials'!U27</f>
        <v>7544</v>
      </c>
      <c r="D26" s="352">
        <f t="shared" si="5"/>
        <v>652</v>
      </c>
      <c r="E26" s="194">
        <f t="shared" si="15"/>
        <v>9.4602437608821824E-2</v>
      </c>
      <c r="F26" s="190">
        <f t="shared" si="0"/>
        <v>-22068</v>
      </c>
      <c r="G26" s="195">
        <f t="shared" si="1"/>
        <v>-0.75</v>
      </c>
      <c r="H26" s="191">
        <v>404060</v>
      </c>
      <c r="I26" s="163">
        <f>'Table - Continued'!U27</f>
        <v>64526</v>
      </c>
      <c r="J26" s="197">
        <f t="shared" si="6"/>
        <v>4861</v>
      </c>
      <c r="K26" s="198">
        <f t="shared" si="7"/>
        <v>8.1471549484622471E-2</v>
      </c>
      <c r="L26" s="191">
        <f t="shared" si="2"/>
        <v>-339534</v>
      </c>
      <c r="M26" s="353">
        <f t="shared" si="3"/>
        <v>-0.84</v>
      </c>
      <c r="N26" s="190">
        <v>29894.25</v>
      </c>
      <c r="O26" s="244">
        <f>'Table - Moving Averages'!U28</f>
        <v>8347.25</v>
      </c>
      <c r="P26" s="190">
        <f t="shared" si="8"/>
        <v>-1030.5</v>
      </c>
      <c r="Q26" s="199">
        <f t="shared" si="9"/>
        <v>-0.10988776625523179</v>
      </c>
      <c r="R26" s="190">
        <f t="shared" si="10"/>
        <v>-21547</v>
      </c>
      <c r="S26" s="195">
        <f t="shared" si="11"/>
        <v>-0.72</v>
      </c>
      <c r="T26" s="191">
        <v>421978.25</v>
      </c>
      <c r="U26" s="163">
        <f>'Table - Moving Averages'!U86</f>
        <v>62197.5</v>
      </c>
      <c r="V26" s="197">
        <f t="shared" si="12"/>
        <v>-2961.25</v>
      </c>
      <c r="W26" s="198">
        <f t="shared" si="13"/>
        <v>-4.544669748882537E-2</v>
      </c>
      <c r="X26" s="191">
        <f t="shared" si="4"/>
        <v>-359780.75</v>
      </c>
      <c r="Y26" s="353">
        <f t="shared" si="14"/>
        <v>-0.85</v>
      </c>
      <c r="Z26" s="196"/>
      <c r="AA26" s="196"/>
      <c r="AB26" s="196"/>
      <c r="AC26" s="200"/>
      <c r="AD26" s="196"/>
      <c r="AE26" s="200"/>
    </row>
    <row r="27" spans="1:31" s="192" customFormat="1" x14ac:dyDescent="0.25">
      <c r="A27" s="192">
        <v>25</v>
      </c>
      <c r="B27" s="190">
        <v>31911</v>
      </c>
      <c r="C27" s="244">
        <f>'Table - Initials'!U28</f>
        <v>7505</v>
      </c>
      <c r="D27" s="352">
        <f t="shared" si="5"/>
        <v>-39</v>
      </c>
      <c r="E27" s="194">
        <f t="shared" si="15"/>
        <v>-5.1696712619300105E-3</v>
      </c>
      <c r="F27" s="190">
        <f t="shared" si="0"/>
        <v>-24406</v>
      </c>
      <c r="G27" s="195">
        <f t="shared" si="1"/>
        <v>-0.76</v>
      </c>
      <c r="H27" s="191">
        <v>402243</v>
      </c>
      <c r="I27" s="163">
        <f>'Table - Continued'!U28</f>
        <v>71347</v>
      </c>
      <c r="J27" s="197">
        <f t="shared" si="6"/>
        <v>6821</v>
      </c>
      <c r="K27" s="198">
        <f t="shared" si="7"/>
        <v>0.10570932647304962</v>
      </c>
      <c r="L27" s="191">
        <f t="shared" si="2"/>
        <v>-330896</v>
      </c>
      <c r="M27" s="353">
        <f t="shared" si="3"/>
        <v>-0.82</v>
      </c>
      <c r="N27" s="190">
        <v>30066</v>
      </c>
      <c r="O27" s="244">
        <f>'Table - Moving Averages'!U29</f>
        <v>7702.25</v>
      </c>
      <c r="P27" s="190">
        <f t="shared" si="8"/>
        <v>-645</v>
      </c>
      <c r="Q27" s="199">
        <f t="shared" si="9"/>
        <v>-7.7270957500973375E-2</v>
      </c>
      <c r="R27" s="190">
        <f t="shared" si="10"/>
        <v>-22363.75</v>
      </c>
      <c r="S27" s="195">
        <f t="shared" si="11"/>
        <v>-0.74</v>
      </c>
      <c r="T27" s="191">
        <v>406284</v>
      </c>
      <c r="U27" s="163">
        <f>'Table - Moving Averages'!U87</f>
        <v>63918.75</v>
      </c>
      <c r="V27" s="197">
        <f t="shared" si="12"/>
        <v>1721.25</v>
      </c>
      <c r="W27" s="198">
        <f t="shared" si="13"/>
        <v>2.7673941878692872E-2</v>
      </c>
      <c r="X27" s="191">
        <f t="shared" si="4"/>
        <v>-342365.25</v>
      </c>
      <c r="Y27" s="353">
        <f t="shared" si="14"/>
        <v>-0.84</v>
      </c>
      <c r="Z27" s="196"/>
      <c r="AA27" s="196"/>
      <c r="AB27" s="196"/>
      <c r="AC27" s="200"/>
      <c r="AD27" s="196"/>
      <c r="AE27" s="200"/>
    </row>
    <row r="28" spans="1:31" s="192" customFormat="1" x14ac:dyDescent="0.25">
      <c r="A28" s="192">
        <v>26</v>
      </c>
      <c r="B28" s="190">
        <v>28393</v>
      </c>
      <c r="C28" s="244">
        <f>'Table - Initials'!U29</f>
        <v>5924</v>
      </c>
      <c r="D28" s="352">
        <f t="shared" si="5"/>
        <v>-1581</v>
      </c>
      <c r="E28" s="194">
        <f t="shared" si="15"/>
        <v>-0.2106595602931379</v>
      </c>
      <c r="F28" s="190">
        <f t="shared" si="0"/>
        <v>-22469</v>
      </c>
      <c r="G28" s="195">
        <f t="shared" si="1"/>
        <v>-0.79</v>
      </c>
      <c r="H28" s="191">
        <v>367007</v>
      </c>
      <c r="I28" s="163">
        <f>'Table - Continued'!U29</f>
        <v>76247</v>
      </c>
      <c r="J28" s="197">
        <f t="shared" si="6"/>
        <v>4900</v>
      </c>
      <c r="K28" s="198">
        <f t="shared" si="7"/>
        <v>6.867843076793699E-2</v>
      </c>
      <c r="L28" s="191">
        <f t="shared" si="2"/>
        <v>-290760</v>
      </c>
      <c r="M28" s="353">
        <f t="shared" si="3"/>
        <v>-0.79</v>
      </c>
      <c r="N28" s="190">
        <v>29736</v>
      </c>
      <c r="O28" s="244">
        <f>'Table - Moving Averages'!U30</f>
        <v>6966.25</v>
      </c>
      <c r="P28" s="190">
        <f t="shared" si="8"/>
        <v>-736</v>
      </c>
      <c r="Q28" s="199">
        <f t="shared" si="9"/>
        <v>-9.5556493232497E-2</v>
      </c>
      <c r="R28" s="190">
        <f t="shared" si="10"/>
        <v>-22769.75</v>
      </c>
      <c r="S28" s="195">
        <f t="shared" si="11"/>
        <v>-0.77</v>
      </c>
      <c r="T28" s="191">
        <v>392482.25</v>
      </c>
      <c r="U28" s="163">
        <f>'Table - Moving Averages'!U88</f>
        <v>67946.25</v>
      </c>
      <c r="V28" s="197">
        <f t="shared" si="12"/>
        <v>4027.5</v>
      </c>
      <c r="W28" s="198">
        <f t="shared" si="13"/>
        <v>6.3009680258140216E-2</v>
      </c>
      <c r="X28" s="191">
        <f t="shared" si="4"/>
        <v>-324536</v>
      </c>
      <c r="Y28" s="353">
        <f t="shared" si="14"/>
        <v>-0.83</v>
      </c>
      <c r="Z28" s="196"/>
      <c r="AA28" s="196"/>
      <c r="AB28" s="196"/>
      <c r="AC28" s="200"/>
      <c r="AD28" s="196"/>
      <c r="AE28" s="200"/>
    </row>
    <row r="29" spans="1:31" s="192" customFormat="1" x14ac:dyDescent="0.25">
      <c r="A29" s="192">
        <v>27</v>
      </c>
      <c r="B29" s="190">
        <v>40466</v>
      </c>
      <c r="C29" s="244">
        <f>'Table - Initials'!U30</f>
        <v>5488</v>
      </c>
      <c r="D29" s="352">
        <f t="shared" si="5"/>
        <v>-436</v>
      </c>
      <c r="E29" s="194">
        <f t="shared" si="15"/>
        <v>-7.3598919648885888E-2</v>
      </c>
      <c r="F29" s="190">
        <f t="shared" si="0"/>
        <v>-34978</v>
      </c>
      <c r="G29" s="195">
        <f t="shared" si="1"/>
        <v>-0.86</v>
      </c>
      <c r="H29" s="191">
        <v>358626</v>
      </c>
      <c r="I29" s="163">
        <f>'Table - Continued'!U30</f>
        <v>72994</v>
      </c>
      <c r="J29" s="197">
        <f t="shared" si="6"/>
        <v>-3253</v>
      </c>
      <c r="K29" s="198">
        <f t="shared" si="7"/>
        <v>-4.266397366453762E-2</v>
      </c>
      <c r="L29" s="191">
        <f t="shared" si="2"/>
        <v>-285632</v>
      </c>
      <c r="M29" s="353">
        <f t="shared" si="3"/>
        <v>-0.8</v>
      </c>
      <c r="N29" s="190">
        <v>32595.5</v>
      </c>
      <c r="O29" s="244">
        <f>'Table - Moving Averages'!U31</f>
        <v>6615.25</v>
      </c>
      <c r="P29" s="190">
        <f t="shared" si="8"/>
        <v>-351</v>
      </c>
      <c r="Q29" s="199">
        <f t="shared" si="9"/>
        <v>-5.0385788623721513E-2</v>
      </c>
      <c r="R29" s="190">
        <f t="shared" si="10"/>
        <v>-25980.25</v>
      </c>
      <c r="S29" s="195">
        <f t="shared" si="11"/>
        <v>-0.8</v>
      </c>
      <c r="T29" s="191">
        <v>382984</v>
      </c>
      <c r="U29" s="163">
        <f>'Table - Moving Averages'!U89</f>
        <v>71278.5</v>
      </c>
      <c r="V29" s="197">
        <f t="shared" si="12"/>
        <v>3332.25</v>
      </c>
      <c r="W29" s="198">
        <f t="shared" si="13"/>
        <v>4.904244163585187E-2</v>
      </c>
      <c r="X29" s="191">
        <f t="shared" si="4"/>
        <v>-311705.5</v>
      </c>
      <c r="Y29" s="353">
        <f t="shared" si="14"/>
        <v>-0.81</v>
      </c>
      <c r="Z29" s="196"/>
      <c r="AA29" s="196"/>
      <c r="AB29" s="196"/>
      <c r="AC29" s="200"/>
      <c r="AD29" s="196"/>
      <c r="AE29" s="200"/>
    </row>
    <row r="30" spans="1:31" s="192" customFormat="1" x14ac:dyDescent="0.25">
      <c r="A30" s="192">
        <v>28</v>
      </c>
      <c r="B30" s="190">
        <v>29348</v>
      </c>
      <c r="C30" s="244">
        <f>'Table - Initials'!U31</f>
        <v>5061</v>
      </c>
      <c r="D30" s="352">
        <f t="shared" si="5"/>
        <v>-427</v>
      </c>
      <c r="E30" s="194">
        <f t="shared" si="15"/>
        <v>-7.7806122448979595E-2</v>
      </c>
      <c r="F30" s="190">
        <f t="shared" si="0"/>
        <v>-24287</v>
      </c>
      <c r="G30" s="195">
        <f t="shared" si="1"/>
        <v>-0.83</v>
      </c>
      <c r="H30" s="191">
        <v>350585</v>
      </c>
      <c r="I30" s="163">
        <f>'Table - Continued'!U31</f>
        <v>68161</v>
      </c>
      <c r="J30" s="197">
        <f t="shared" si="6"/>
        <v>-4833</v>
      </c>
      <c r="K30" s="198">
        <f t="shared" si="7"/>
        <v>-6.6210921445598273E-2</v>
      </c>
      <c r="L30" s="191">
        <f t="shared" si="2"/>
        <v>-282424</v>
      </c>
      <c r="M30" s="353">
        <f t="shared" si="3"/>
        <v>-0.81</v>
      </c>
      <c r="N30" s="190">
        <v>32529.5</v>
      </c>
      <c r="O30" s="244">
        <f>'Table - Moving Averages'!U32</f>
        <v>5994.5</v>
      </c>
      <c r="P30" s="190">
        <f t="shared" si="8"/>
        <v>-620.75</v>
      </c>
      <c r="Q30" s="199">
        <f t="shared" si="9"/>
        <v>-9.3836211783379309E-2</v>
      </c>
      <c r="R30" s="190">
        <f t="shared" si="10"/>
        <v>-26535</v>
      </c>
      <c r="S30" s="195">
        <f t="shared" si="11"/>
        <v>-0.82</v>
      </c>
      <c r="T30" s="191">
        <v>369615.25</v>
      </c>
      <c r="U30" s="163">
        <f>'Table - Moving Averages'!U90</f>
        <v>72187.25</v>
      </c>
      <c r="V30" s="197">
        <f t="shared" si="12"/>
        <v>908.75</v>
      </c>
      <c r="W30" s="198">
        <f t="shared" si="13"/>
        <v>1.2749286250412117E-2</v>
      </c>
      <c r="X30" s="191">
        <f t="shared" si="4"/>
        <v>-297428</v>
      </c>
      <c r="Y30" s="353">
        <f t="shared" si="14"/>
        <v>-0.8</v>
      </c>
      <c r="Z30" s="196"/>
      <c r="AA30" s="196"/>
      <c r="AB30" s="196"/>
      <c r="AC30" s="200"/>
      <c r="AD30" s="196"/>
      <c r="AE30" s="200"/>
    </row>
    <row r="31" spans="1:31" s="192" customFormat="1" x14ac:dyDescent="0.25">
      <c r="A31" s="192">
        <v>29</v>
      </c>
      <c r="B31" s="190">
        <v>28840</v>
      </c>
      <c r="C31" s="244">
        <f>'Table - Initials'!U32</f>
        <v>4554</v>
      </c>
      <c r="D31" s="352">
        <f t="shared" si="5"/>
        <v>-507</v>
      </c>
      <c r="E31" s="194">
        <f t="shared" si="15"/>
        <v>-0.1001778304682869</v>
      </c>
      <c r="F31" s="190">
        <f t="shared" si="0"/>
        <v>-24286</v>
      </c>
      <c r="G31" s="195">
        <f t="shared" si="1"/>
        <v>-0.84</v>
      </c>
      <c r="H31" s="191">
        <v>332222</v>
      </c>
      <c r="I31" s="163">
        <f>'Table - Continued'!U32</f>
        <v>66704</v>
      </c>
      <c r="J31" s="197">
        <f t="shared" si="6"/>
        <v>-1457</v>
      </c>
      <c r="K31" s="198">
        <f t="shared" si="7"/>
        <v>-2.1375860095949297E-2</v>
      </c>
      <c r="L31" s="191">
        <f t="shared" si="2"/>
        <v>-265518</v>
      </c>
      <c r="M31" s="353">
        <f t="shared" si="3"/>
        <v>-0.8</v>
      </c>
      <c r="N31" s="190">
        <v>31761.75</v>
      </c>
      <c r="O31" s="244">
        <f>'Table - Moving Averages'!U33</f>
        <v>5256.75</v>
      </c>
      <c r="P31" s="190">
        <f t="shared" si="8"/>
        <v>-737.75</v>
      </c>
      <c r="Q31" s="199">
        <f t="shared" si="9"/>
        <v>-0.1230711485528401</v>
      </c>
      <c r="R31" s="190">
        <f t="shared" si="10"/>
        <v>-26505</v>
      </c>
      <c r="S31" s="195">
        <f t="shared" si="11"/>
        <v>-0.83</v>
      </c>
      <c r="T31" s="191">
        <v>352110</v>
      </c>
      <c r="U31" s="163">
        <f>'Table - Moving Averages'!U91</f>
        <v>71026.5</v>
      </c>
      <c r="V31" s="197">
        <f t="shared" si="12"/>
        <v>-1160.75</v>
      </c>
      <c r="W31" s="198">
        <f t="shared" si="13"/>
        <v>-1.6079709366958846E-2</v>
      </c>
      <c r="X31" s="191">
        <f t="shared" si="4"/>
        <v>-281083.5</v>
      </c>
      <c r="Y31" s="353">
        <f t="shared" si="14"/>
        <v>-0.8</v>
      </c>
      <c r="Z31" s="196"/>
      <c r="AA31" s="196"/>
      <c r="AB31" s="196"/>
      <c r="AC31" s="200"/>
      <c r="AD31" s="196"/>
      <c r="AE31" s="200"/>
    </row>
    <row r="32" spans="1:31" s="192" customFormat="1" x14ac:dyDescent="0.25">
      <c r="A32" s="192">
        <v>30</v>
      </c>
      <c r="B32" s="190">
        <v>24985</v>
      </c>
      <c r="C32" s="244">
        <f>'Table - Initials'!U33</f>
        <v>4919</v>
      </c>
      <c r="D32" s="352">
        <f t="shared" si="5"/>
        <v>365</v>
      </c>
      <c r="E32" s="194">
        <f t="shared" si="15"/>
        <v>8.0149319279754064E-2</v>
      </c>
      <c r="F32" s="190">
        <f t="shared" si="0"/>
        <v>-20066</v>
      </c>
      <c r="G32" s="195">
        <f t="shared" si="1"/>
        <v>-0.8</v>
      </c>
      <c r="H32" s="191">
        <v>323187</v>
      </c>
      <c r="I32" s="163">
        <f>'Table - Continued'!U33</f>
        <v>66006</v>
      </c>
      <c r="J32" s="197">
        <f t="shared" si="6"/>
        <v>-698</v>
      </c>
      <c r="K32" s="198">
        <f t="shared" si="7"/>
        <v>-1.046414008155433E-2</v>
      </c>
      <c r="L32" s="191">
        <f t="shared" si="2"/>
        <v>-257181</v>
      </c>
      <c r="M32" s="353">
        <f t="shared" si="3"/>
        <v>-0.8</v>
      </c>
      <c r="N32" s="190">
        <v>30909.75</v>
      </c>
      <c r="O32" s="244">
        <f>'Table - Moving Averages'!U34</f>
        <v>5005.5</v>
      </c>
      <c r="P32" s="190">
        <f t="shared" si="8"/>
        <v>-251.25</v>
      </c>
      <c r="Q32" s="199">
        <f t="shared" si="9"/>
        <v>-4.7795691254101866E-2</v>
      </c>
      <c r="R32" s="190">
        <f t="shared" si="10"/>
        <v>-25904.25</v>
      </c>
      <c r="S32" s="195">
        <f t="shared" si="11"/>
        <v>-0.84</v>
      </c>
      <c r="T32" s="191">
        <v>341155</v>
      </c>
      <c r="U32" s="163">
        <f>'Table - Moving Averages'!U92</f>
        <v>68466.25</v>
      </c>
      <c r="V32" s="197">
        <f t="shared" si="12"/>
        <v>-2560.25</v>
      </c>
      <c r="W32" s="198">
        <f t="shared" si="13"/>
        <v>-3.6046405214954981E-2</v>
      </c>
      <c r="X32" s="191">
        <f t="shared" si="4"/>
        <v>-272688.75</v>
      </c>
      <c r="Y32" s="353">
        <f t="shared" si="14"/>
        <v>-0.8</v>
      </c>
      <c r="Z32" s="196"/>
      <c r="AA32" s="196"/>
      <c r="AB32" s="196"/>
      <c r="AC32" s="200"/>
      <c r="AD32" s="196"/>
      <c r="AE32" s="200"/>
    </row>
    <row r="33" spans="1:31" s="192" customFormat="1" x14ac:dyDescent="0.25">
      <c r="A33" s="192">
        <v>31</v>
      </c>
      <c r="B33" s="190">
        <v>22140</v>
      </c>
      <c r="C33" s="244">
        <f>'Table - Initials'!U34</f>
        <v>5420</v>
      </c>
      <c r="D33" s="352">
        <f t="shared" si="5"/>
        <v>501</v>
      </c>
      <c r="E33" s="194">
        <f t="shared" si="15"/>
        <v>0.10184996950599716</v>
      </c>
      <c r="F33" s="190">
        <f t="shared" si="0"/>
        <v>-16720</v>
      </c>
      <c r="G33" s="195">
        <f t="shared" si="1"/>
        <v>-0.76</v>
      </c>
      <c r="H33" s="191">
        <v>293078</v>
      </c>
      <c r="I33" s="163">
        <f>'Table - Continued'!U34</f>
        <v>65137</v>
      </c>
      <c r="J33" s="197">
        <f t="shared" si="6"/>
        <v>-869</v>
      </c>
      <c r="K33" s="198">
        <f t="shared" si="7"/>
        <v>-1.3165469805775232E-2</v>
      </c>
      <c r="L33" s="191">
        <f t="shared" si="2"/>
        <v>-227941</v>
      </c>
      <c r="M33" s="353">
        <f t="shared" si="3"/>
        <v>-0.78</v>
      </c>
      <c r="N33" s="190">
        <v>26328.25</v>
      </c>
      <c r="O33" s="244">
        <f>'Table - Moving Averages'!U35</f>
        <v>4988.5</v>
      </c>
      <c r="P33" s="190">
        <f t="shared" si="8"/>
        <v>-17</v>
      </c>
      <c r="Q33" s="199">
        <f t="shared" si="9"/>
        <v>-3.3962641094795725E-3</v>
      </c>
      <c r="R33" s="190">
        <f t="shared" si="10"/>
        <v>-21339.75</v>
      </c>
      <c r="S33" s="195">
        <f t="shared" si="11"/>
        <v>-0.81</v>
      </c>
      <c r="T33" s="191">
        <v>324768</v>
      </c>
      <c r="U33" s="163">
        <f>'Table - Moving Averages'!U93</f>
        <v>66502</v>
      </c>
      <c r="V33" s="197">
        <f t="shared" si="12"/>
        <v>-1964.25</v>
      </c>
      <c r="W33" s="198">
        <f t="shared" si="13"/>
        <v>-2.8689317729538276E-2</v>
      </c>
      <c r="X33" s="191">
        <f t="shared" si="4"/>
        <v>-258266</v>
      </c>
      <c r="Y33" s="353">
        <f t="shared" si="14"/>
        <v>-0.8</v>
      </c>
      <c r="Z33" s="196"/>
      <c r="AA33" s="196"/>
      <c r="AB33" s="196"/>
      <c r="AC33" s="200"/>
      <c r="AD33" s="196"/>
      <c r="AE33" s="200"/>
    </row>
    <row r="34" spans="1:31" s="192" customFormat="1" x14ac:dyDescent="0.25">
      <c r="A34" s="192">
        <v>32</v>
      </c>
      <c r="B34" s="190">
        <v>21942</v>
      </c>
      <c r="C34" s="244">
        <f>'Table - Initials'!U35</f>
        <v>5528</v>
      </c>
      <c r="D34" s="352">
        <f t="shared" si="5"/>
        <v>108</v>
      </c>
      <c r="E34" s="194">
        <f t="shared" si="15"/>
        <v>1.9926199261992621E-2</v>
      </c>
      <c r="F34" s="190">
        <f t="shared" si="0"/>
        <v>-16414</v>
      </c>
      <c r="G34" s="195">
        <f t="shared" si="1"/>
        <v>-0.75</v>
      </c>
      <c r="H34" s="191">
        <v>284299</v>
      </c>
      <c r="I34" s="163">
        <f>'Table - Continued'!U35</f>
        <v>60644</v>
      </c>
      <c r="J34" s="197">
        <f t="shared" si="6"/>
        <v>-4493</v>
      </c>
      <c r="K34" s="198">
        <f t="shared" si="7"/>
        <v>-6.8977693169780613E-2</v>
      </c>
      <c r="L34" s="191">
        <f t="shared" si="2"/>
        <v>-223655</v>
      </c>
      <c r="M34" s="353">
        <f t="shared" si="3"/>
        <v>-0.79</v>
      </c>
      <c r="N34" s="190">
        <v>24476.75</v>
      </c>
      <c r="O34" s="244">
        <f>'Table - Moving Averages'!U36</f>
        <v>5105.25</v>
      </c>
      <c r="P34" s="190">
        <f t="shared" si="8"/>
        <v>116.75</v>
      </c>
      <c r="Q34" s="199">
        <f t="shared" si="9"/>
        <v>2.3403828806254384E-2</v>
      </c>
      <c r="R34" s="190">
        <f t="shared" si="10"/>
        <v>-19371.5</v>
      </c>
      <c r="S34" s="195">
        <f t="shared" si="11"/>
        <v>-0.79</v>
      </c>
      <c r="T34" s="191">
        <v>308196.5</v>
      </c>
      <c r="U34" s="163">
        <f>'Table - Moving Averages'!U94</f>
        <v>64622.75</v>
      </c>
      <c r="V34" s="197">
        <f t="shared" si="12"/>
        <v>-1879.25</v>
      </c>
      <c r="W34" s="198">
        <f t="shared" si="13"/>
        <v>-2.8258548615079246E-2</v>
      </c>
      <c r="X34" s="191">
        <f t="shared" si="4"/>
        <v>-243573.75</v>
      </c>
      <c r="Y34" s="353">
        <f t="shared" si="14"/>
        <v>-0.79</v>
      </c>
      <c r="Z34" s="196"/>
      <c r="AA34" s="196"/>
      <c r="AB34" s="196"/>
      <c r="AC34" s="200"/>
      <c r="AD34" s="196"/>
      <c r="AE34" s="200"/>
    </row>
    <row r="35" spans="1:31" s="192" customFormat="1" x14ac:dyDescent="0.25">
      <c r="A35" s="192">
        <v>33</v>
      </c>
      <c r="B35" s="190">
        <v>18389</v>
      </c>
      <c r="C35" s="244">
        <f>'Table - Initials'!U36</f>
        <v>5357</v>
      </c>
      <c r="D35" s="352">
        <f t="shared" si="5"/>
        <v>-171</v>
      </c>
      <c r="E35" s="194">
        <f t="shared" si="15"/>
        <v>-3.093342981186686E-2</v>
      </c>
      <c r="F35" s="190">
        <f t="shared" si="0"/>
        <v>-13032</v>
      </c>
      <c r="G35" s="195">
        <f t="shared" si="1"/>
        <v>-0.71</v>
      </c>
      <c r="H35" s="191">
        <v>269146</v>
      </c>
      <c r="I35" s="163">
        <f>'Table - Continued'!U36</f>
        <v>57985</v>
      </c>
      <c r="J35" s="197">
        <f t="shared" si="6"/>
        <v>-2659</v>
      </c>
      <c r="K35" s="198">
        <f t="shared" si="7"/>
        <v>-4.3846052371215617E-2</v>
      </c>
      <c r="L35" s="191">
        <f t="shared" si="2"/>
        <v>-211161</v>
      </c>
      <c r="M35" s="353">
        <f t="shared" si="3"/>
        <v>-0.78</v>
      </c>
      <c r="N35" s="190">
        <v>21864</v>
      </c>
      <c r="O35" s="244">
        <f>'Table - Moving Averages'!U37</f>
        <v>5306</v>
      </c>
      <c r="P35" s="190">
        <f t="shared" si="8"/>
        <v>200.75</v>
      </c>
      <c r="Q35" s="199">
        <f t="shared" si="9"/>
        <v>3.9322266294500759E-2</v>
      </c>
      <c r="R35" s="190">
        <f t="shared" si="10"/>
        <v>-16558</v>
      </c>
      <c r="S35" s="195">
        <f t="shared" si="11"/>
        <v>-0.76</v>
      </c>
      <c r="T35" s="191">
        <v>292427.5</v>
      </c>
      <c r="U35" s="163">
        <f>'Table - Moving Averages'!U95</f>
        <v>62443</v>
      </c>
      <c r="V35" s="197">
        <f t="shared" si="12"/>
        <v>-2179.75</v>
      </c>
      <c r="W35" s="198">
        <f t="shared" si="13"/>
        <v>-3.3730381328556894E-2</v>
      </c>
      <c r="X35" s="191">
        <f t="shared" si="4"/>
        <v>-229984.5</v>
      </c>
      <c r="Y35" s="353">
        <f t="shared" si="14"/>
        <v>-0.79</v>
      </c>
      <c r="Z35" s="196"/>
      <c r="AA35" s="196"/>
      <c r="AB35" s="196"/>
      <c r="AC35" s="200"/>
      <c r="AD35" s="196"/>
      <c r="AE35" s="200"/>
    </row>
    <row r="36" spans="1:31" s="192" customFormat="1" x14ac:dyDescent="0.25">
      <c r="A36" s="192">
        <v>34</v>
      </c>
      <c r="B36" s="190">
        <v>18172</v>
      </c>
      <c r="C36" s="244">
        <f>'Table - Initials'!U37</f>
        <v>5073</v>
      </c>
      <c r="D36" s="352">
        <f t="shared" si="5"/>
        <v>-284</v>
      </c>
      <c r="E36" s="194">
        <f t="shared" si="15"/>
        <v>-5.3014747059921596E-2</v>
      </c>
      <c r="F36" s="190">
        <f t="shared" si="0"/>
        <v>-13099</v>
      </c>
      <c r="G36" s="195">
        <f t="shared" si="1"/>
        <v>-0.72</v>
      </c>
      <c r="H36" s="191">
        <v>261915</v>
      </c>
      <c r="I36" s="163">
        <f>'Table - Continued'!U37</f>
        <v>55184</v>
      </c>
      <c r="J36" s="197">
        <f t="shared" si="6"/>
        <v>-2801</v>
      </c>
      <c r="K36" s="198">
        <f t="shared" si="7"/>
        <v>-4.8305596274898679E-2</v>
      </c>
      <c r="L36" s="191">
        <f t="shared" si="2"/>
        <v>-206731</v>
      </c>
      <c r="M36" s="353">
        <f t="shared" si="3"/>
        <v>-0.79</v>
      </c>
      <c r="N36" s="190">
        <v>20160.75</v>
      </c>
      <c r="O36" s="244">
        <f>'Table - Moving Averages'!U38</f>
        <v>5344.5</v>
      </c>
      <c r="P36" s="190">
        <f t="shared" si="8"/>
        <v>38.5</v>
      </c>
      <c r="Q36" s="199">
        <f t="shared" si="9"/>
        <v>7.2559366754617414E-3</v>
      </c>
      <c r="R36" s="190">
        <f t="shared" si="10"/>
        <v>-14816.25</v>
      </c>
      <c r="S36" s="195">
        <f t="shared" si="11"/>
        <v>-0.73</v>
      </c>
      <c r="T36" s="191">
        <v>277109.5</v>
      </c>
      <c r="U36" s="163">
        <f>'Table - Moving Averages'!U96</f>
        <v>59737.5</v>
      </c>
      <c r="V36" s="197">
        <f t="shared" si="12"/>
        <v>-2705.5</v>
      </c>
      <c r="W36" s="198">
        <f t="shared" si="13"/>
        <v>-4.3327514693400383E-2</v>
      </c>
      <c r="X36" s="191">
        <f t="shared" si="4"/>
        <v>-217372</v>
      </c>
      <c r="Y36" s="353">
        <f t="shared" si="14"/>
        <v>-0.78</v>
      </c>
      <c r="Z36" s="196"/>
      <c r="AA36" s="196"/>
      <c r="AB36" s="196"/>
      <c r="AC36" s="200"/>
      <c r="AD36" s="196"/>
      <c r="AE36" s="200"/>
    </row>
    <row r="37" spans="1:31" s="192" customFormat="1" x14ac:dyDescent="0.25">
      <c r="A37" s="192">
        <v>35</v>
      </c>
      <c r="B37" s="190">
        <v>20006</v>
      </c>
      <c r="C37" s="244">
        <f>'Table - Initials'!U38</f>
        <v>5205</v>
      </c>
      <c r="D37" s="352">
        <f t="shared" si="5"/>
        <v>132</v>
      </c>
      <c r="E37" s="194">
        <f t="shared" si="15"/>
        <v>2.6020106445890007E-2</v>
      </c>
      <c r="F37" s="190">
        <f t="shared" si="0"/>
        <v>-14801</v>
      </c>
      <c r="G37" s="195">
        <f t="shared" si="1"/>
        <v>-0.74</v>
      </c>
      <c r="H37" s="191">
        <v>255976</v>
      </c>
      <c r="I37" s="163">
        <f>'Table - Continued'!U38</f>
        <v>54749</v>
      </c>
      <c r="J37" s="197">
        <f t="shared" si="6"/>
        <v>-435</v>
      </c>
      <c r="K37" s="198">
        <f t="shared" si="7"/>
        <v>-7.8827196288779357E-3</v>
      </c>
      <c r="L37" s="191">
        <f t="shared" si="2"/>
        <v>-201227</v>
      </c>
      <c r="M37" s="353">
        <f t="shared" si="3"/>
        <v>-0.79</v>
      </c>
      <c r="N37" s="190">
        <v>19627.25</v>
      </c>
      <c r="O37" s="244">
        <f>'Table - Moving Averages'!U39</f>
        <v>5290.75</v>
      </c>
      <c r="P37" s="190">
        <f t="shared" si="8"/>
        <v>-53.75</v>
      </c>
      <c r="Q37" s="199">
        <f t="shared" si="9"/>
        <v>-1.005706801384601E-2</v>
      </c>
      <c r="R37" s="190">
        <f t="shared" si="10"/>
        <v>-14336.5</v>
      </c>
      <c r="S37" s="195">
        <f t="shared" si="11"/>
        <v>-0.73</v>
      </c>
      <c r="T37" s="191">
        <v>267834</v>
      </c>
      <c r="U37" s="163">
        <f>'Table - Moving Averages'!U97</f>
        <v>57140.5</v>
      </c>
      <c r="V37" s="197">
        <f t="shared" si="12"/>
        <v>-2597</v>
      </c>
      <c r="W37" s="198">
        <f t="shared" si="13"/>
        <v>-4.3473530027202341E-2</v>
      </c>
      <c r="X37" s="191">
        <f t="shared" si="4"/>
        <v>-210693.5</v>
      </c>
      <c r="Y37" s="353">
        <f t="shared" si="14"/>
        <v>-0.79</v>
      </c>
      <c r="Z37" s="196"/>
      <c r="AA37" s="196"/>
      <c r="AB37" s="196"/>
      <c r="AC37" s="200"/>
      <c r="AD37" s="196"/>
      <c r="AE37" s="200"/>
    </row>
    <row r="38" spans="1:31" s="192" customFormat="1" x14ac:dyDescent="0.25">
      <c r="A38" s="192">
        <v>36</v>
      </c>
      <c r="B38" s="190">
        <v>18403</v>
      </c>
      <c r="C38" s="244">
        <f>'Table - Initials'!U39</f>
        <v>4860</v>
      </c>
      <c r="D38" s="352">
        <f t="shared" si="5"/>
        <v>-345</v>
      </c>
      <c r="E38" s="194">
        <f t="shared" si="15"/>
        <v>-6.6282420749279536E-2</v>
      </c>
      <c r="F38" s="190">
        <f t="shared" si="0"/>
        <v>-13543</v>
      </c>
      <c r="G38" s="195">
        <f t="shared" si="1"/>
        <v>-0.74</v>
      </c>
      <c r="H38" s="191">
        <v>248428</v>
      </c>
      <c r="I38" s="163">
        <f>'Table - Continued'!U39</f>
        <v>50784</v>
      </c>
      <c r="J38" s="197">
        <f t="shared" si="6"/>
        <v>-3965</v>
      </c>
      <c r="K38" s="198">
        <f t="shared" si="7"/>
        <v>-7.2421414089755068E-2</v>
      </c>
      <c r="L38" s="191">
        <f t="shared" si="2"/>
        <v>-197644</v>
      </c>
      <c r="M38" s="353">
        <f t="shared" si="3"/>
        <v>-0.8</v>
      </c>
      <c r="N38" s="190">
        <v>18742.5</v>
      </c>
      <c r="O38" s="244">
        <f>'Table - Moving Averages'!U40</f>
        <v>5123.75</v>
      </c>
      <c r="P38" s="190">
        <f t="shared" si="8"/>
        <v>-167</v>
      </c>
      <c r="Q38" s="199">
        <f t="shared" si="9"/>
        <v>-3.156452298823418E-2</v>
      </c>
      <c r="R38" s="190">
        <f t="shared" si="10"/>
        <v>-13618.75</v>
      </c>
      <c r="S38" s="195">
        <f t="shared" si="11"/>
        <v>-0.73</v>
      </c>
      <c r="T38" s="191">
        <v>258866.25</v>
      </c>
      <c r="U38" s="163">
        <f>'Table - Moving Averages'!U98</f>
        <v>54675.5</v>
      </c>
      <c r="V38" s="197">
        <f t="shared" si="12"/>
        <v>-2465</v>
      </c>
      <c r="W38" s="198">
        <f t="shared" si="13"/>
        <v>-4.3139279495279181E-2</v>
      </c>
      <c r="X38" s="191">
        <f t="shared" si="4"/>
        <v>-204190.75</v>
      </c>
      <c r="Y38" s="353">
        <f t="shared" si="14"/>
        <v>-0.79</v>
      </c>
      <c r="Z38" s="196"/>
      <c r="AA38" s="196"/>
      <c r="AB38" s="196"/>
      <c r="AC38" s="200"/>
      <c r="AD38" s="196"/>
      <c r="AE38" s="200"/>
    </row>
    <row r="39" spans="1:31" s="192" customFormat="1" x14ac:dyDescent="0.25">
      <c r="A39" s="192">
        <v>37</v>
      </c>
      <c r="B39" s="190">
        <v>19574</v>
      </c>
      <c r="C39" s="244">
        <f>'Table - Initials'!U40</f>
        <v>4850</v>
      </c>
      <c r="D39" s="352">
        <f t="shared" si="5"/>
        <v>-10</v>
      </c>
      <c r="E39" s="194">
        <f t="shared" si="15"/>
        <v>-2.05761316872428E-3</v>
      </c>
      <c r="F39" s="190">
        <f t="shared" si="0"/>
        <v>-14724</v>
      </c>
      <c r="G39" s="195">
        <f t="shared" si="1"/>
        <v>-0.75</v>
      </c>
      <c r="H39" s="191">
        <v>235743</v>
      </c>
      <c r="I39" s="163">
        <f>'Table - Continued'!U40</f>
        <v>75750</v>
      </c>
      <c r="J39" s="197">
        <f t="shared" si="6"/>
        <v>24966</v>
      </c>
      <c r="K39" s="198">
        <f t="shared" si="7"/>
        <v>0.49161153119092627</v>
      </c>
      <c r="L39" s="191">
        <f t="shared" si="2"/>
        <v>-159993</v>
      </c>
      <c r="M39" s="353">
        <f t="shared" si="3"/>
        <v>-0.68</v>
      </c>
      <c r="N39" s="190">
        <v>19038.75</v>
      </c>
      <c r="O39" s="244">
        <f>'Table - Moving Averages'!U41</f>
        <v>4997</v>
      </c>
      <c r="P39" s="190">
        <f t="shared" si="8"/>
        <v>-126.75</v>
      </c>
      <c r="Q39" s="199">
        <f t="shared" si="9"/>
        <v>-2.4737740912417663E-2</v>
      </c>
      <c r="R39" s="190">
        <f t="shared" si="10"/>
        <v>-14041.75</v>
      </c>
      <c r="S39" s="195">
        <f t="shared" si="11"/>
        <v>-0.74</v>
      </c>
      <c r="T39" s="191">
        <v>250515.5</v>
      </c>
      <c r="U39" s="163">
        <f>'Table - Moving Averages'!U99</f>
        <v>59116.75</v>
      </c>
      <c r="V39" s="197">
        <f t="shared" si="12"/>
        <v>4441.25</v>
      </c>
      <c r="W39" s="198">
        <f t="shared" si="13"/>
        <v>8.1229252590282672E-2</v>
      </c>
      <c r="X39" s="191">
        <f t="shared" si="4"/>
        <v>-191398.75</v>
      </c>
      <c r="Y39" s="353">
        <f t="shared" si="14"/>
        <v>-0.76</v>
      </c>
      <c r="Z39" s="196"/>
      <c r="AA39" s="196"/>
      <c r="AB39" s="196"/>
      <c r="AC39" s="200"/>
      <c r="AD39" s="196"/>
      <c r="AE39" s="200"/>
    </row>
    <row r="40" spans="1:31" s="192" customFormat="1" x14ac:dyDescent="0.25">
      <c r="A40" s="192">
        <v>38</v>
      </c>
      <c r="B40" s="190">
        <v>17734</v>
      </c>
      <c r="C40" s="244">
        <f>'Table - Initials'!U41</f>
        <v>4914</v>
      </c>
      <c r="D40" s="352">
        <f t="shared" si="5"/>
        <v>64</v>
      </c>
      <c r="E40" s="194">
        <f t="shared" si="15"/>
        <v>1.3195876288659794E-2</v>
      </c>
      <c r="F40" s="190">
        <f t="shared" si="0"/>
        <v>-12820</v>
      </c>
      <c r="G40" s="195">
        <f t="shared" si="1"/>
        <v>-0.72</v>
      </c>
      <c r="H40" s="191">
        <v>223349</v>
      </c>
      <c r="I40" s="163">
        <f>'Table - Continued'!U41</f>
        <v>68391</v>
      </c>
      <c r="J40" s="197">
        <f t="shared" si="6"/>
        <v>-7359</v>
      </c>
      <c r="K40" s="198">
        <f t="shared" si="7"/>
        <v>-9.7148514851485152E-2</v>
      </c>
      <c r="L40" s="191">
        <f t="shared" si="2"/>
        <v>-154958</v>
      </c>
      <c r="M40" s="353">
        <f t="shared" si="3"/>
        <v>-0.69</v>
      </c>
      <c r="N40" s="190">
        <v>18929.25</v>
      </c>
      <c r="O40" s="244">
        <f>'Table - Moving Averages'!U42</f>
        <v>4957.25</v>
      </c>
      <c r="P40" s="190">
        <f t="shared" si="8"/>
        <v>-39.75</v>
      </c>
      <c r="Q40" s="199">
        <f t="shared" si="9"/>
        <v>-7.9547728637182312E-3</v>
      </c>
      <c r="R40" s="190">
        <f t="shared" si="10"/>
        <v>-13972</v>
      </c>
      <c r="S40" s="195">
        <f t="shared" si="11"/>
        <v>-0.74</v>
      </c>
      <c r="T40" s="191">
        <v>240874</v>
      </c>
      <c r="U40" s="163">
        <f>'Table - Moving Averages'!U100</f>
        <v>62418.5</v>
      </c>
      <c r="V40" s="197">
        <f t="shared" si="12"/>
        <v>3301.75</v>
      </c>
      <c r="W40" s="198">
        <f t="shared" si="13"/>
        <v>5.5851345007971516E-2</v>
      </c>
      <c r="X40" s="191">
        <f t="shared" si="4"/>
        <v>-178455.5</v>
      </c>
      <c r="Y40" s="353">
        <f t="shared" si="14"/>
        <v>-0.74</v>
      </c>
      <c r="Z40" s="196"/>
      <c r="AA40" s="196"/>
      <c r="AB40" s="196"/>
      <c r="AC40" s="200"/>
      <c r="AD40" s="196"/>
      <c r="AE40" s="200"/>
    </row>
    <row r="41" spans="1:31" s="192" customFormat="1" x14ac:dyDescent="0.25">
      <c r="A41" s="192">
        <v>39</v>
      </c>
      <c r="B41" s="190">
        <v>15496</v>
      </c>
      <c r="C41" s="244">
        <f>'Table - Initials'!U42</f>
        <v>4814</v>
      </c>
      <c r="D41" s="352">
        <f t="shared" si="5"/>
        <v>-100</v>
      </c>
      <c r="E41" s="194">
        <f t="shared" si="15"/>
        <v>-2.0350020350020349E-2</v>
      </c>
      <c r="F41" s="190">
        <f t="shared" si="0"/>
        <v>-10682</v>
      </c>
      <c r="G41" s="195">
        <f t="shared" si="1"/>
        <v>-0.69</v>
      </c>
      <c r="H41" s="191">
        <v>195644</v>
      </c>
      <c r="I41" s="163">
        <f>'Table - Continued'!U42</f>
        <v>61120</v>
      </c>
      <c r="J41" s="197">
        <f t="shared" si="6"/>
        <v>-7271</v>
      </c>
      <c r="K41" s="198">
        <f t="shared" si="7"/>
        <v>-0.10631515842727844</v>
      </c>
      <c r="L41" s="191">
        <f t="shared" si="2"/>
        <v>-134524</v>
      </c>
      <c r="M41" s="353">
        <f t="shared" si="3"/>
        <v>-0.69</v>
      </c>
      <c r="N41" s="190">
        <v>17801.75</v>
      </c>
      <c r="O41" s="244">
        <f>'Table - Moving Averages'!U43</f>
        <v>4859.5</v>
      </c>
      <c r="P41" s="190">
        <f t="shared" si="8"/>
        <v>-97.75</v>
      </c>
      <c r="Q41" s="199">
        <f t="shared" si="9"/>
        <v>-1.9718593978516316E-2</v>
      </c>
      <c r="R41" s="190">
        <f t="shared" si="10"/>
        <v>-12942.25</v>
      </c>
      <c r="S41" s="195">
        <f t="shared" si="11"/>
        <v>-0.73</v>
      </c>
      <c r="T41" s="191">
        <v>225791</v>
      </c>
      <c r="U41" s="163">
        <f>'Table - Moving Averages'!U101</f>
        <v>64011.25</v>
      </c>
      <c r="V41" s="197">
        <f t="shared" si="12"/>
        <v>1592.75</v>
      </c>
      <c r="W41" s="198">
        <f t="shared" si="13"/>
        <v>2.5517274525981879E-2</v>
      </c>
      <c r="X41" s="191">
        <f t="shared" si="4"/>
        <v>-161779.75</v>
      </c>
      <c r="Y41" s="353">
        <f t="shared" si="14"/>
        <v>-0.72</v>
      </c>
      <c r="Z41" s="196"/>
      <c r="AA41" s="196"/>
      <c r="AB41" s="196"/>
      <c r="AC41" s="200"/>
      <c r="AD41" s="196"/>
      <c r="AE41" s="200"/>
    </row>
    <row r="42" spans="1:31" s="192" customFormat="1" x14ac:dyDescent="0.25">
      <c r="A42" s="192">
        <v>40</v>
      </c>
      <c r="B42" s="190">
        <v>22324</v>
      </c>
      <c r="C42" s="244">
        <f>'Table - Initials'!U43</f>
        <v>5193</v>
      </c>
      <c r="D42" s="352">
        <f t="shared" si="5"/>
        <v>379</v>
      </c>
      <c r="E42" s="194">
        <f>D42/C41</f>
        <v>7.8728707935189032E-2</v>
      </c>
      <c r="F42" s="190">
        <f t="shared" si="0"/>
        <v>-17131</v>
      </c>
      <c r="G42" s="195">
        <f t="shared" si="1"/>
        <v>-0.77</v>
      </c>
      <c r="H42" s="191">
        <v>177965</v>
      </c>
      <c r="I42" s="163">
        <f>'Table - Continued'!U43</f>
        <v>55693</v>
      </c>
      <c r="J42" s="197">
        <f t="shared" si="6"/>
        <v>-5427</v>
      </c>
      <c r="K42" s="198">
        <f t="shared" si="7"/>
        <v>-8.8792539267015705E-2</v>
      </c>
      <c r="L42" s="191">
        <f t="shared" si="2"/>
        <v>-122272</v>
      </c>
      <c r="M42" s="353">
        <f t="shared" si="3"/>
        <v>-0.69</v>
      </c>
      <c r="N42" s="190">
        <v>18782</v>
      </c>
      <c r="O42" s="244">
        <f>'Table - Moving Averages'!U44</f>
        <v>4942.75</v>
      </c>
      <c r="P42" s="190">
        <f t="shared" si="8"/>
        <v>83.25</v>
      </c>
      <c r="Q42" s="199">
        <f t="shared" si="9"/>
        <v>1.7131392118530712E-2</v>
      </c>
      <c r="R42" s="190">
        <f t="shared" si="10"/>
        <v>-13839.25</v>
      </c>
      <c r="S42" s="195">
        <f t="shared" si="11"/>
        <v>-0.74</v>
      </c>
      <c r="T42" s="191">
        <v>208175.25</v>
      </c>
      <c r="U42" s="163">
        <f>'Table - Moving Averages'!U102</f>
        <v>65238.5</v>
      </c>
      <c r="V42" s="197">
        <f t="shared" si="12"/>
        <v>1227.25</v>
      </c>
      <c r="W42" s="198">
        <f t="shared" si="13"/>
        <v>1.9172411099611396E-2</v>
      </c>
      <c r="X42" s="191">
        <f t="shared" si="4"/>
        <v>-142936.75</v>
      </c>
      <c r="Y42" s="353">
        <f t="shared" si="14"/>
        <v>-0.69</v>
      </c>
      <c r="Z42" s="196"/>
      <c r="AA42" s="196"/>
      <c r="AB42" s="196"/>
      <c r="AC42" s="200"/>
      <c r="AD42" s="196"/>
      <c r="AE42" s="200"/>
    </row>
    <row r="43" spans="1:31" s="192" customFormat="1" x14ac:dyDescent="0.25">
      <c r="A43" s="192">
        <v>41</v>
      </c>
      <c r="B43" s="190">
        <v>16890</v>
      </c>
      <c r="C43" s="244">
        <f>'Table - Initials'!U44</f>
        <v>4784</v>
      </c>
      <c r="D43" s="352">
        <f t="shared" si="5"/>
        <v>-409</v>
      </c>
      <c r="E43" s="194">
        <f t="shared" si="15"/>
        <v>-7.8759869054496431E-2</v>
      </c>
      <c r="F43" s="190">
        <f t="shared" si="0"/>
        <v>-12106</v>
      </c>
      <c r="G43" s="195">
        <f t="shared" si="1"/>
        <v>-0.72</v>
      </c>
      <c r="H43" s="191">
        <v>166202</v>
      </c>
      <c r="I43" s="163">
        <f>'Table - Continued'!U44</f>
        <v>51644</v>
      </c>
      <c r="J43" s="197">
        <f t="shared" si="6"/>
        <v>-4049</v>
      </c>
      <c r="K43" s="198">
        <f t="shared" si="7"/>
        <v>-7.2702134918212341E-2</v>
      </c>
      <c r="L43" s="191">
        <f t="shared" si="2"/>
        <v>-114558</v>
      </c>
      <c r="M43" s="353">
        <f t="shared" si="3"/>
        <v>-0.69</v>
      </c>
      <c r="N43" s="190">
        <v>18111</v>
      </c>
      <c r="O43" s="244">
        <f>'Table - Moving Averages'!U45</f>
        <v>4926.25</v>
      </c>
      <c r="P43" s="190">
        <f t="shared" si="8"/>
        <v>-16.5</v>
      </c>
      <c r="Q43" s="199">
        <f t="shared" si="9"/>
        <v>-3.3382226493348845E-3</v>
      </c>
      <c r="R43" s="190">
        <f t="shared" si="10"/>
        <v>-13184.75</v>
      </c>
      <c r="S43" s="195">
        <f t="shared" si="11"/>
        <v>-0.73</v>
      </c>
      <c r="T43" s="191">
        <v>190790</v>
      </c>
      <c r="U43" s="163">
        <f>'Table - Moving Averages'!U103</f>
        <v>59212</v>
      </c>
      <c r="V43" s="197">
        <f t="shared" si="12"/>
        <v>-6026.5</v>
      </c>
      <c r="W43" s="198">
        <f t="shared" si="13"/>
        <v>-9.2376434160809956E-2</v>
      </c>
      <c r="X43" s="191">
        <f t="shared" si="4"/>
        <v>-131578</v>
      </c>
      <c r="Y43" s="353">
        <f t="shared" si="14"/>
        <v>-0.69</v>
      </c>
      <c r="Z43" s="196"/>
      <c r="AA43" s="196"/>
      <c r="AB43" s="196"/>
      <c r="AC43" s="200"/>
      <c r="AD43" s="196"/>
      <c r="AE43" s="200"/>
    </row>
    <row r="44" spans="1:31" s="192" customFormat="1" x14ac:dyDescent="0.25">
      <c r="A44" s="192">
        <v>42</v>
      </c>
      <c r="B44" s="190">
        <v>14198</v>
      </c>
      <c r="C44" s="244">
        <f>'Table - Initials'!U45</f>
        <v>0</v>
      </c>
      <c r="D44" s="352">
        <f t="shared" si="5"/>
        <v>-4784</v>
      </c>
      <c r="E44" s="194">
        <f t="shared" si="15"/>
        <v>-1</v>
      </c>
      <c r="F44" s="190">
        <f t="shared" si="0"/>
        <v>-14198</v>
      </c>
      <c r="G44" s="195">
        <f t="shared" si="1"/>
        <v>-1</v>
      </c>
      <c r="H44" s="191">
        <v>154206</v>
      </c>
      <c r="I44" s="163">
        <f>'Table - Continued'!U45</f>
        <v>0</v>
      </c>
      <c r="J44" s="197">
        <f t="shared" si="6"/>
        <v>-51644</v>
      </c>
      <c r="K44" s="198">
        <f t="shared" si="7"/>
        <v>-1</v>
      </c>
      <c r="L44" s="191">
        <f t="shared" si="2"/>
        <v>-154206</v>
      </c>
      <c r="M44" s="353">
        <f t="shared" si="3"/>
        <v>-1</v>
      </c>
      <c r="N44" s="190">
        <v>17227</v>
      </c>
      <c r="O44" s="244">
        <f>'Table - Moving Averages'!U46</f>
        <v>0</v>
      </c>
      <c r="P44" s="190">
        <f t="shared" si="8"/>
        <v>-4926.25</v>
      </c>
      <c r="Q44" s="199">
        <f t="shared" si="9"/>
        <v>-1</v>
      </c>
      <c r="R44" s="190">
        <f t="shared" si="10"/>
        <v>-17227</v>
      </c>
      <c r="S44" s="195">
        <f t="shared" si="11"/>
        <v>-1</v>
      </c>
      <c r="T44" s="191">
        <v>173504.25</v>
      </c>
      <c r="U44" s="163">
        <f>'Table - Moving Averages'!U104</f>
        <v>0</v>
      </c>
      <c r="V44" s="197">
        <f t="shared" si="12"/>
        <v>-59212</v>
      </c>
      <c r="W44" s="198">
        <f t="shared" si="13"/>
        <v>-1</v>
      </c>
      <c r="X44" s="191">
        <f t="shared" si="4"/>
        <v>-173504.25</v>
      </c>
      <c r="Y44" s="353">
        <f t="shared" si="14"/>
        <v>-1</v>
      </c>
      <c r="Z44" s="196"/>
      <c r="AA44" s="196"/>
      <c r="AB44" s="196"/>
      <c r="AC44" s="200"/>
      <c r="AD44" s="196"/>
      <c r="AE44" s="200"/>
    </row>
    <row r="45" spans="1:31" s="192" customFormat="1" x14ac:dyDescent="0.25">
      <c r="A45" s="192">
        <v>43</v>
      </c>
      <c r="B45" s="190">
        <v>14681</v>
      </c>
      <c r="C45" s="244">
        <f>'Table - Initials'!U46</f>
        <v>0</v>
      </c>
      <c r="D45" s="352">
        <f t="shared" si="5"/>
        <v>0</v>
      </c>
      <c r="E45" s="194" t="e">
        <f t="shared" si="15"/>
        <v>#DIV/0!</v>
      </c>
      <c r="F45" s="190">
        <f t="shared" si="0"/>
        <v>-14681</v>
      </c>
      <c r="G45" s="195">
        <f t="shared" si="1"/>
        <v>-1</v>
      </c>
      <c r="H45" s="191">
        <v>149702</v>
      </c>
      <c r="I45" s="163">
        <f>'Table - Continued'!U46</f>
        <v>0</v>
      </c>
      <c r="J45" s="197">
        <f t="shared" si="6"/>
        <v>0</v>
      </c>
      <c r="K45" s="198" t="e">
        <f t="shared" si="7"/>
        <v>#DIV/0!</v>
      </c>
      <c r="L45" s="191">
        <f t="shared" si="2"/>
        <v>-149702</v>
      </c>
      <c r="M45" s="353">
        <f t="shared" si="3"/>
        <v>-1</v>
      </c>
      <c r="N45" s="190">
        <v>17023.25</v>
      </c>
      <c r="O45" s="244">
        <f>'Table - Moving Averages'!U47</f>
        <v>0</v>
      </c>
      <c r="P45" s="190">
        <f t="shared" si="8"/>
        <v>0</v>
      </c>
      <c r="Q45" s="199" t="e">
        <f t="shared" si="9"/>
        <v>#DIV/0!</v>
      </c>
      <c r="R45" s="190">
        <f t="shared" si="10"/>
        <v>-17023.25</v>
      </c>
      <c r="S45" s="195">
        <f t="shared" si="11"/>
        <v>-1</v>
      </c>
      <c r="T45" s="191">
        <v>162018.75</v>
      </c>
      <c r="U45" s="163">
        <f>'Table - Moving Averages'!U105</f>
        <v>0</v>
      </c>
      <c r="V45" s="197">
        <f t="shared" si="12"/>
        <v>0</v>
      </c>
      <c r="W45" s="198" t="e">
        <f t="shared" si="13"/>
        <v>#DIV/0!</v>
      </c>
      <c r="X45" s="191">
        <f t="shared" si="4"/>
        <v>-162018.75</v>
      </c>
      <c r="Y45" s="353">
        <f t="shared" si="14"/>
        <v>-1</v>
      </c>
      <c r="Z45" s="196"/>
      <c r="AA45" s="196"/>
      <c r="AB45" s="196"/>
      <c r="AC45" s="200"/>
      <c r="AD45" s="196"/>
      <c r="AE45" s="200"/>
    </row>
    <row r="46" spans="1:31" s="192" customFormat="1" x14ac:dyDescent="0.25">
      <c r="A46" s="192">
        <v>44</v>
      </c>
      <c r="B46" s="190">
        <v>25201</v>
      </c>
      <c r="C46" s="244">
        <f>'Table - Initials'!U47</f>
        <v>0</v>
      </c>
      <c r="D46" s="352">
        <f t="shared" si="5"/>
        <v>0</v>
      </c>
      <c r="E46" s="194" t="e">
        <f t="shared" si="15"/>
        <v>#DIV/0!</v>
      </c>
      <c r="F46" s="190">
        <f t="shared" si="0"/>
        <v>-25201</v>
      </c>
      <c r="G46" s="195">
        <f t="shared" si="1"/>
        <v>-1</v>
      </c>
      <c r="H46" s="191">
        <v>144967</v>
      </c>
      <c r="I46" s="163">
        <f>'Table - Continued'!U47</f>
        <v>0</v>
      </c>
      <c r="J46" s="197">
        <f t="shared" si="6"/>
        <v>0</v>
      </c>
      <c r="K46" s="198" t="e">
        <f t="shared" si="7"/>
        <v>#DIV/0!</v>
      </c>
      <c r="L46" s="191">
        <f t="shared" si="2"/>
        <v>-144967</v>
      </c>
      <c r="M46" s="353">
        <f t="shared" si="3"/>
        <v>-1</v>
      </c>
      <c r="N46" s="190">
        <v>17742.5</v>
      </c>
      <c r="O46" s="244">
        <f>'Table - Moving Averages'!U48</f>
        <v>0</v>
      </c>
      <c r="P46" s="190">
        <f t="shared" si="8"/>
        <v>0</v>
      </c>
      <c r="Q46" s="199" t="e">
        <f t="shared" si="9"/>
        <v>#DIV/0!</v>
      </c>
      <c r="R46" s="190">
        <f t="shared" si="10"/>
        <v>-17742.5</v>
      </c>
      <c r="S46" s="195">
        <f t="shared" si="11"/>
        <v>-1</v>
      </c>
      <c r="T46" s="191">
        <v>153769.25</v>
      </c>
      <c r="U46" s="163">
        <f>'Table - Moving Averages'!U106</f>
        <v>0</v>
      </c>
      <c r="V46" s="197">
        <f t="shared" si="12"/>
        <v>0</v>
      </c>
      <c r="W46" s="198" t="e">
        <f t="shared" si="13"/>
        <v>#DIV/0!</v>
      </c>
      <c r="X46" s="191">
        <f t="shared" si="4"/>
        <v>-153769.25</v>
      </c>
      <c r="Y46" s="353">
        <f t="shared" si="14"/>
        <v>-1</v>
      </c>
      <c r="Z46" s="196"/>
      <c r="AA46" s="196"/>
      <c r="AB46" s="196"/>
      <c r="AC46" s="200"/>
      <c r="AD46" s="196"/>
      <c r="AE46" s="200"/>
    </row>
    <row r="47" spans="1:31" s="192" customFormat="1" x14ac:dyDescent="0.25">
      <c r="A47" s="192">
        <v>45</v>
      </c>
      <c r="B47" s="190">
        <v>16837</v>
      </c>
      <c r="C47" s="244">
        <f>'Table - Initials'!U48</f>
        <v>0</v>
      </c>
      <c r="D47" s="352">
        <f t="shared" si="5"/>
        <v>0</v>
      </c>
      <c r="E47" s="194" t="e">
        <f t="shared" si="15"/>
        <v>#DIV/0!</v>
      </c>
      <c r="F47" s="190">
        <f t="shared" si="0"/>
        <v>-16837</v>
      </c>
      <c r="G47" s="195">
        <f t="shared" si="1"/>
        <v>-1</v>
      </c>
      <c r="H47" s="191">
        <v>143910</v>
      </c>
      <c r="I47" s="163">
        <f>'Table - Continued'!U48</f>
        <v>0</v>
      </c>
      <c r="J47" s="197">
        <f t="shared" si="6"/>
        <v>0</v>
      </c>
      <c r="K47" s="198" t="e">
        <f t="shared" si="7"/>
        <v>#DIV/0!</v>
      </c>
      <c r="L47" s="191">
        <f t="shared" si="2"/>
        <v>-143910</v>
      </c>
      <c r="M47" s="353">
        <f t="shared" si="3"/>
        <v>-1</v>
      </c>
      <c r="N47" s="190">
        <v>17729.25</v>
      </c>
      <c r="O47" s="244">
        <f>'Table - Moving Averages'!U49</f>
        <v>0</v>
      </c>
      <c r="P47" s="190">
        <f t="shared" si="8"/>
        <v>0</v>
      </c>
      <c r="Q47" s="199" t="e">
        <f t="shared" si="9"/>
        <v>#DIV/0!</v>
      </c>
      <c r="R47" s="190">
        <f t="shared" si="10"/>
        <v>-17729.25</v>
      </c>
      <c r="S47" s="195">
        <f t="shared" si="11"/>
        <v>-1</v>
      </c>
      <c r="T47" s="191">
        <v>148196.25</v>
      </c>
      <c r="U47" s="163">
        <f>'Table - Moving Averages'!U107</f>
        <v>0</v>
      </c>
      <c r="V47" s="197">
        <f t="shared" si="12"/>
        <v>0</v>
      </c>
      <c r="W47" s="198" t="e">
        <f t="shared" si="13"/>
        <v>#DIV/0!</v>
      </c>
      <c r="X47" s="191">
        <f t="shared" si="4"/>
        <v>-148196.25</v>
      </c>
      <c r="Y47" s="353">
        <f t="shared" si="14"/>
        <v>-1</v>
      </c>
      <c r="Z47" s="196"/>
      <c r="AA47" s="196"/>
      <c r="AB47" s="196"/>
      <c r="AC47" s="200"/>
      <c r="AD47" s="196"/>
      <c r="AE47" s="200"/>
    </row>
    <row r="48" spans="1:31" s="192" customFormat="1" x14ac:dyDescent="0.25">
      <c r="A48" s="192">
        <v>46</v>
      </c>
      <c r="B48" s="190">
        <v>30274</v>
      </c>
      <c r="C48" s="244">
        <f>'Table - Initials'!U49</f>
        <v>0</v>
      </c>
      <c r="D48" s="352">
        <f t="shared" si="5"/>
        <v>0</v>
      </c>
      <c r="E48" s="194" t="e">
        <f t="shared" si="15"/>
        <v>#DIV/0!</v>
      </c>
      <c r="F48" s="190">
        <f t="shared" si="0"/>
        <v>-30274</v>
      </c>
      <c r="G48" s="195">
        <f t="shared" si="1"/>
        <v>-1</v>
      </c>
      <c r="H48" s="191">
        <v>151308</v>
      </c>
      <c r="I48" s="163">
        <f>'Table - Continued'!U49</f>
        <v>0</v>
      </c>
      <c r="J48" s="197">
        <f t="shared" si="6"/>
        <v>0</v>
      </c>
      <c r="K48" s="198" t="e">
        <f t="shared" si="7"/>
        <v>#DIV/0!</v>
      </c>
      <c r="L48" s="191">
        <f t="shared" si="2"/>
        <v>-151308</v>
      </c>
      <c r="M48" s="353">
        <f t="shared" si="3"/>
        <v>-1</v>
      </c>
      <c r="N48" s="190">
        <v>21748.25</v>
      </c>
      <c r="O48" s="244">
        <f>'Table - Moving Averages'!U50</f>
        <v>0</v>
      </c>
      <c r="P48" s="190">
        <f t="shared" si="8"/>
        <v>0</v>
      </c>
      <c r="Q48" s="199" t="e">
        <f t="shared" si="9"/>
        <v>#DIV/0!</v>
      </c>
      <c r="R48" s="190">
        <f t="shared" si="10"/>
        <v>-21748.25</v>
      </c>
      <c r="S48" s="195">
        <f t="shared" si="11"/>
        <v>-1</v>
      </c>
      <c r="T48" s="191">
        <v>147471.75</v>
      </c>
      <c r="U48" s="163">
        <f>'Table - Moving Averages'!U108</f>
        <v>0</v>
      </c>
      <c r="V48" s="197">
        <f t="shared" si="12"/>
        <v>0</v>
      </c>
      <c r="W48" s="198" t="e">
        <f t="shared" si="13"/>
        <v>#DIV/0!</v>
      </c>
      <c r="X48" s="191">
        <f t="shared" si="4"/>
        <v>-147471.75</v>
      </c>
      <c r="Y48" s="353">
        <f t="shared" si="14"/>
        <v>-1</v>
      </c>
      <c r="Z48" s="196"/>
      <c r="AA48" s="196"/>
      <c r="AB48" s="196"/>
      <c r="AC48" s="200"/>
      <c r="AD48" s="196"/>
      <c r="AE48" s="200"/>
    </row>
    <row r="49" spans="1:31" s="192" customFormat="1" x14ac:dyDescent="0.25">
      <c r="A49" s="192">
        <v>47</v>
      </c>
      <c r="B49" s="190">
        <v>22334</v>
      </c>
      <c r="C49" s="244">
        <f>'Table - Initials'!U50</f>
        <v>0</v>
      </c>
      <c r="D49" s="352">
        <f t="shared" si="5"/>
        <v>0</v>
      </c>
      <c r="E49" s="194" t="e">
        <f t="shared" si="15"/>
        <v>#DIV/0!</v>
      </c>
      <c r="F49" s="190">
        <f t="shared" si="0"/>
        <v>-22334</v>
      </c>
      <c r="G49" s="195">
        <f t="shared" si="1"/>
        <v>-1</v>
      </c>
      <c r="H49" s="191">
        <v>154366</v>
      </c>
      <c r="I49" s="163">
        <f>'Table - Continued'!U50</f>
        <v>0</v>
      </c>
      <c r="J49" s="197">
        <f t="shared" si="6"/>
        <v>0</v>
      </c>
      <c r="K49" s="198" t="e">
        <f t="shared" si="7"/>
        <v>#DIV/0!</v>
      </c>
      <c r="L49" s="191">
        <f t="shared" si="2"/>
        <v>-154366</v>
      </c>
      <c r="M49" s="353">
        <f t="shared" si="3"/>
        <v>-1</v>
      </c>
      <c r="N49" s="190">
        <v>23661.5</v>
      </c>
      <c r="O49" s="244">
        <f>'Table - Moving Averages'!U51</f>
        <v>0</v>
      </c>
      <c r="P49" s="190">
        <f t="shared" si="8"/>
        <v>0</v>
      </c>
      <c r="Q49" s="199" t="e">
        <f t="shared" si="9"/>
        <v>#DIV/0!</v>
      </c>
      <c r="R49" s="190">
        <f t="shared" si="10"/>
        <v>-23661.5</v>
      </c>
      <c r="S49" s="195">
        <f t="shared" si="11"/>
        <v>-1</v>
      </c>
      <c r="T49" s="191">
        <v>148637.75</v>
      </c>
      <c r="U49" s="163">
        <f>'Table - Moving Averages'!U109</f>
        <v>0</v>
      </c>
      <c r="V49" s="197">
        <f t="shared" si="12"/>
        <v>0</v>
      </c>
      <c r="W49" s="198" t="e">
        <f t="shared" si="13"/>
        <v>#DIV/0!</v>
      </c>
      <c r="X49" s="191">
        <f t="shared" si="4"/>
        <v>-148637.75</v>
      </c>
      <c r="Y49" s="353">
        <f t="shared" si="14"/>
        <v>-1</v>
      </c>
      <c r="Z49" s="196"/>
      <c r="AA49" s="196"/>
      <c r="AB49" s="196"/>
      <c r="AC49" s="200"/>
      <c r="AD49" s="196"/>
      <c r="AE49" s="200"/>
    </row>
    <row r="50" spans="1:31" s="192" customFormat="1" ht="15" customHeight="1" x14ac:dyDescent="0.25">
      <c r="A50" s="192">
        <v>48</v>
      </c>
      <c r="B50" s="190">
        <v>24587</v>
      </c>
      <c r="C50" s="244">
        <f>'Table - Initials'!U51</f>
        <v>0</v>
      </c>
      <c r="D50" s="352">
        <f t="shared" si="5"/>
        <v>0</v>
      </c>
      <c r="E50" s="194" t="e">
        <f t="shared" si="15"/>
        <v>#DIV/0!</v>
      </c>
      <c r="F50" s="190">
        <f t="shared" si="0"/>
        <v>-24587</v>
      </c>
      <c r="G50" s="195">
        <f t="shared" si="1"/>
        <v>-1</v>
      </c>
      <c r="H50" s="191">
        <v>165872</v>
      </c>
      <c r="I50" s="163">
        <f>'Table - Continued'!U51</f>
        <v>0</v>
      </c>
      <c r="J50" s="197">
        <f t="shared" si="6"/>
        <v>0</v>
      </c>
      <c r="K50" s="198" t="e">
        <f t="shared" si="7"/>
        <v>#DIV/0!</v>
      </c>
      <c r="L50" s="191">
        <f t="shared" si="2"/>
        <v>-165872</v>
      </c>
      <c r="M50" s="353">
        <f t="shared" si="3"/>
        <v>-1</v>
      </c>
      <c r="N50" s="190">
        <v>23508</v>
      </c>
      <c r="O50" s="244">
        <f>'Table - Moving Averages'!U52</f>
        <v>0</v>
      </c>
      <c r="P50" s="190">
        <f t="shared" si="8"/>
        <v>0</v>
      </c>
      <c r="Q50" s="199" t="e">
        <f t="shared" si="9"/>
        <v>#DIV/0!</v>
      </c>
      <c r="R50" s="190">
        <f t="shared" si="10"/>
        <v>-23508</v>
      </c>
      <c r="S50" s="195">
        <f t="shared" si="11"/>
        <v>-1</v>
      </c>
      <c r="T50" s="191">
        <v>153864</v>
      </c>
      <c r="U50" s="163">
        <f>'Table - Moving Averages'!U110</f>
        <v>0</v>
      </c>
      <c r="V50" s="197">
        <f t="shared" si="12"/>
        <v>0</v>
      </c>
      <c r="W50" s="198" t="e">
        <f t="shared" si="13"/>
        <v>#DIV/0!</v>
      </c>
      <c r="X50" s="191">
        <f t="shared" si="4"/>
        <v>-153864</v>
      </c>
      <c r="Y50" s="353">
        <f t="shared" si="14"/>
        <v>-1</v>
      </c>
      <c r="Z50" s="196"/>
      <c r="AA50" s="196"/>
      <c r="AB50" s="196"/>
      <c r="AC50" s="200"/>
      <c r="AD50" s="196"/>
      <c r="AE50" s="200"/>
    </row>
    <row r="51" spans="1:31" s="192" customFormat="1" x14ac:dyDescent="0.25">
      <c r="A51" s="192">
        <v>49</v>
      </c>
      <c r="B51" s="190">
        <v>19547</v>
      </c>
      <c r="C51" s="244">
        <f>'Table - Initials'!U52</f>
        <v>0</v>
      </c>
      <c r="D51" s="352">
        <f t="shared" si="5"/>
        <v>0</v>
      </c>
      <c r="E51" s="194" t="e">
        <f t="shared" si="15"/>
        <v>#DIV/0!</v>
      </c>
      <c r="F51" s="190">
        <f t="shared" si="0"/>
        <v>-19547</v>
      </c>
      <c r="G51" s="195">
        <f t="shared" si="1"/>
        <v>-1</v>
      </c>
      <c r="H51" s="191">
        <v>163359</v>
      </c>
      <c r="I51" s="163">
        <f>'Table - Continued'!U52</f>
        <v>0</v>
      </c>
      <c r="J51" s="197">
        <f t="shared" si="6"/>
        <v>0</v>
      </c>
      <c r="K51" s="198" t="e">
        <f t="shared" si="7"/>
        <v>#DIV/0!</v>
      </c>
      <c r="L51" s="191">
        <f t="shared" si="2"/>
        <v>-163359</v>
      </c>
      <c r="M51" s="353">
        <f t="shared" si="3"/>
        <v>-1</v>
      </c>
      <c r="N51" s="190">
        <v>24185.5</v>
      </c>
      <c r="O51" s="244">
        <f>'Table - Moving Averages'!U53</f>
        <v>0</v>
      </c>
      <c r="P51" s="190">
        <f t="shared" si="8"/>
        <v>0</v>
      </c>
      <c r="Q51" s="199" t="e">
        <f t="shared" si="9"/>
        <v>#DIV/0!</v>
      </c>
      <c r="R51" s="190">
        <f t="shared" si="10"/>
        <v>-24185.5</v>
      </c>
      <c r="S51" s="195">
        <f t="shared" si="11"/>
        <v>-1</v>
      </c>
      <c r="T51" s="191">
        <v>158726.25</v>
      </c>
      <c r="U51" s="163">
        <f>'Table - Moving Averages'!U111</f>
        <v>0</v>
      </c>
      <c r="V51" s="197">
        <f t="shared" si="12"/>
        <v>0</v>
      </c>
      <c r="W51" s="198" t="e">
        <f t="shared" si="13"/>
        <v>#DIV/0!</v>
      </c>
      <c r="X51" s="191">
        <f t="shared" si="4"/>
        <v>-158726.25</v>
      </c>
      <c r="Y51" s="353">
        <f t="shared" si="14"/>
        <v>-1</v>
      </c>
      <c r="Z51" s="196"/>
      <c r="AA51" s="196"/>
      <c r="AB51" s="196"/>
      <c r="AC51" s="200"/>
      <c r="AD51" s="196"/>
      <c r="AE51" s="200"/>
    </row>
    <row r="52" spans="1:31" s="192" customFormat="1" x14ac:dyDescent="0.25">
      <c r="A52" s="192">
        <v>50</v>
      </c>
      <c r="B52" s="190">
        <v>17596</v>
      </c>
      <c r="C52" s="244">
        <f>'Table - Initials'!U53</f>
        <v>0</v>
      </c>
      <c r="D52" s="352">
        <f t="shared" si="5"/>
        <v>0</v>
      </c>
      <c r="E52" s="194" t="e">
        <f t="shared" si="15"/>
        <v>#DIV/0!</v>
      </c>
      <c r="F52" s="190">
        <f t="shared" si="0"/>
        <v>-17596</v>
      </c>
      <c r="G52" s="195">
        <f t="shared" si="1"/>
        <v>-1</v>
      </c>
      <c r="H52" s="191">
        <v>159473</v>
      </c>
      <c r="I52" s="163">
        <f>'Table - Continued'!U53</f>
        <v>0</v>
      </c>
      <c r="J52" s="197">
        <f t="shared" si="6"/>
        <v>0</v>
      </c>
      <c r="K52" s="198" t="e">
        <f t="shared" si="7"/>
        <v>#DIV/0!</v>
      </c>
      <c r="L52" s="191">
        <f t="shared" si="2"/>
        <v>-159473</v>
      </c>
      <c r="M52" s="353">
        <f t="shared" si="3"/>
        <v>-1</v>
      </c>
      <c r="N52" s="190">
        <v>21016</v>
      </c>
      <c r="O52" s="244">
        <f>'Table - Moving Averages'!U54</f>
        <v>0</v>
      </c>
      <c r="P52" s="190">
        <f t="shared" si="8"/>
        <v>0</v>
      </c>
      <c r="Q52" s="199" t="e">
        <f t="shared" si="9"/>
        <v>#DIV/0!</v>
      </c>
      <c r="R52" s="190">
        <f t="shared" si="10"/>
        <v>-21016</v>
      </c>
      <c r="S52" s="195">
        <f t="shared" si="11"/>
        <v>-1</v>
      </c>
      <c r="T52" s="191">
        <v>160767.5</v>
      </c>
      <c r="U52" s="163">
        <f>'Table - Moving Averages'!U112</f>
        <v>0</v>
      </c>
      <c r="V52" s="197">
        <f t="shared" si="12"/>
        <v>0</v>
      </c>
      <c r="W52" s="198" t="e">
        <f t="shared" si="13"/>
        <v>#DIV/0!</v>
      </c>
      <c r="X52" s="191">
        <f t="shared" si="4"/>
        <v>-160767.5</v>
      </c>
      <c r="Y52" s="353">
        <f t="shared" si="14"/>
        <v>-1</v>
      </c>
      <c r="Z52" s="196"/>
      <c r="AA52" s="196"/>
      <c r="AB52" s="196"/>
      <c r="AC52" s="200"/>
      <c r="AD52" s="196"/>
      <c r="AE52" s="200"/>
    </row>
    <row r="53" spans="1:31" s="192" customFormat="1" x14ac:dyDescent="0.25">
      <c r="A53" s="192">
        <v>51</v>
      </c>
      <c r="B53" s="190">
        <v>19192</v>
      </c>
      <c r="C53" s="244">
        <f>'Table - Initials'!U54</f>
        <v>0</v>
      </c>
      <c r="D53" s="352">
        <f t="shared" si="5"/>
        <v>0</v>
      </c>
      <c r="E53" s="194" t="e">
        <f>D53/C52</f>
        <v>#DIV/0!</v>
      </c>
      <c r="F53" s="190">
        <f t="shared" si="0"/>
        <v>-19192</v>
      </c>
      <c r="G53" s="195">
        <f t="shared" si="1"/>
        <v>-1</v>
      </c>
      <c r="H53" s="191">
        <v>166088</v>
      </c>
      <c r="I53" s="163">
        <f>'Table - Continued'!U54</f>
        <v>0</v>
      </c>
      <c r="J53" s="197">
        <f t="shared" si="6"/>
        <v>0</v>
      </c>
      <c r="K53" s="198" t="e">
        <f t="shared" si="7"/>
        <v>#DIV/0!</v>
      </c>
      <c r="L53" s="191">
        <f t="shared" si="2"/>
        <v>-166088</v>
      </c>
      <c r="M53" s="353">
        <f t="shared" si="3"/>
        <v>-1</v>
      </c>
      <c r="N53" s="190">
        <v>20230.5</v>
      </c>
      <c r="O53" s="244">
        <f>'Table - Moving Averages'!U55</f>
        <v>0</v>
      </c>
      <c r="P53" s="190">
        <f t="shared" si="8"/>
        <v>0</v>
      </c>
      <c r="Q53" s="199" t="e">
        <f t="shared" si="9"/>
        <v>#DIV/0!</v>
      </c>
      <c r="R53" s="190">
        <f t="shared" si="10"/>
        <v>-20230.5</v>
      </c>
      <c r="S53" s="195">
        <f t="shared" si="11"/>
        <v>-1</v>
      </c>
      <c r="T53" s="191">
        <v>163698</v>
      </c>
      <c r="U53" s="163">
        <f>'Table - Moving Averages'!U113</f>
        <v>0</v>
      </c>
      <c r="V53" s="197">
        <f t="shared" si="12"/>
        <v>0</v>
      </c>
      <c r="W53" s="198" t="e">
        <f t="shared" si="13"/>
        <v>#DIV/0!</v>
      </c>
      <c r="X53" s="191">
        <f t="shared" si="4"/>
        <v>-163698</v>
      </c>
      <c r="Y53" s="353">
        <f t="shared" si="14"/>
        <v>-1</v>
      </c>
      <c r="Z53" s="196"/>
      <c r="AA53" s="196"/>
      <c r="AB53" s="196"/>
      <c r="AC53" s="200"/>
      <c r="AD53" s="196"/>
      <c r="AE53" s="200"/>
    </row>
    <row r="54" spans="1:31" s="192" customFormat="1" x14ac:dyDescent="0.25">
      <c r="A54" s="192">
        <v>52</v>
      </c>
      <c r="B54" s="190">
        <v>29651</v>
      </c>
      <c r="C54" s="244">
        <f>'Table - Initials'!U55</f>
        <v>0</v>
      </c>
      <c r="D54" s="352">
        <f t="shared" si="5"/>
        <v>0</v>
      </c>
      <c r="E54" s="194" t="e">
        <f t="shared" si="15"/>
        <v>#DIV/0!</v>
      </c>
      <c r="F54" s="190">
        <f t="shared" si="0"/>
        <v>-29651</v>
      </c>
      <c r="G54" s="195">
        <f t="shared" si="1"/>
        <v>-1</v>
      </c>
      <c r="H54" s="191">
        <v>179733</v>
      </c>
      <c r="I54" s="163">
        <f>'Table - Continued'!U55</f>
        <v>0</v>
      </c>
      <c r="J54" s="197">
        <f t="shared" si="6"/>
        <v>0</v>
      </c>
      <c r="K54" s="198" t="e">
        <f t="shared" si="7"/>
        <v>#DIV/0!</v>
      </c>
      <c r="L54" s="191">
        <f t="shared" si="2"/>
        <v>-179733</v>
      </c>
      <c r="M54" s="353">
        <f t="shared" si="3"/>
        <v>-1</v>
      </c>
      <c r="N54" s="190">
        <v>21496.5</v>
      </c>
      <c r="O54" s="244">
        <f>'Table - Moving Averages'!U56</f>
        <v>0</v>
      </c>
      <c r="P54" s="190">
        <f t="shared" si="8"/>
        <v>0</v>
      </c>
      <c r="Q54" s="199" t="e">
        <f t="shared" si="9"/>
        <v>#DIV/0!</v>
      </c>
      <c r="R54" s="190">
        <f t="shared" si="10"/>
        <v>-21496.5</v>
      </c>
      <c r="S54" s="195">
        <f t="shared" si="11"/>
        <v>-1</v>
      </c>
      <c r="T54" s="191">
        <v>167163.25</v>
      </c>
      <c r="U54" s="163">
        <f>'Table - Moving Averages'!U114</f>
        <v>0</v>
      </c>
      <c r="V54" s="197">
        <f t="shared" si="12"/>
        <v>0</v>
      </c>
      <c r="W54" s="198" t="e">
        <f t="shared" si="13"/>
        <v>#DIV/0!</v>
      </c>
      <c r="X54" s="191">
        <f t="shared" si="4"/>
        <v>-167163.25</v>
      </c>
      <c r="Y54" s="353">
        <f t="shared" si="14"/>
        <v>-1</v>
      </c>
      <c r="Z54" s="196"/>
      <c r="AA54" s="196"/>
      <c r="AB54" s="196"/>
      <c r="AC54" s="200"/>
      <c r="AD54" s="196"/>
      <c r="AE54" s="200"/>
    </row>
    <row r="55" spans="1:31" s="192" customFormat="1" x14ac:dyDescent="0.25">
      <c r="B55" s="341"/>
      <c r="C55" s="342"/>
      <c r="D55" s="345"/>
      <c r="E55" s="343"/>
      <c r="F55" s="341"/>
      <c r="G55" s="344"/>
      <c r="H55" s="341"/>
      <c r="I55" s="342"/>
      <c r="J55" s="345"/>
      <c r="K55" s="346"/>
      <c r="L55" s="341"/>
      <c r="M55" s="344"/>
      <c r="N55" s="341"/>
      <c r="O55" s="342"/>
      <c r="P55" s="341"/>
      <c r="Q55" s="346"/>
      <c r="R55" s="341"/>
      <c r="S55" s="344"/>
      <c r="T55" s="341"/>
      <c r="U55" s="342"/>
      <c r="V55" s="345"/>
      <c r="W55" s="346"/>
      <c r="X55" s="341"/>
      <c r="Y55" s="344"/>
      <c r="Z55" s="196"/>
      <c r="AA55" s="196"/>
      <c r="AB55" s="196"/>
      <c r="AC55" s="200"/>
      <c r="AD55" s="196"/>
      <c r="AE55" s="200"/>
    </row>
    <row r="56" spans="1:31" s="192" customFormat="1" x14ac:dyDescent="0.25">
      <c r="B56" s="347"/>
      <c r="C56" s="348"/>
      <c r="D56" s="347"/>
      <c r="E56" s="347"/>
      <c r="F56" s="341"/>
      <c r="G56" s="347"/>
      <c r="H56" s="347"/>
      <c r="I56" s="348"/>
      <c r="J56" s="347"/>
      <c r="K56" s="347"/>
      <c r="L56" s="347"/>
      <c r="M56" s="347"/>
      <c r="N56" s="347"/>
      <c r="O56" s="348"/>
      <c r="P56" s="347"/>
      <c r="Q56" s="347"/>
      <c r="R56" s="347"/>
      <c r="S56" s="347"/>
      <c r="T56" s="347"/>
      <c r="U56" s="348"/>
      <c r="V56" s="347"/>
      <c r="W56" s="347"/>
      <c r="X56" s="347"/>
      <c r="Y56" s="347"/>
    </row>
    <row r="57" spans="1:31" s="192" customFormat="1" x14ac:dyDescent="0.25">
      <c r="B57" s="347"/>
      <c r="C57" s="348"/>
      <c r="D57" s="347"/>
      <c r="E57" s="347"/>
      <c r="F57" s="341"/>
      <c r="G57" s="347"/>
      <c r="H57" s="347"/>
      <c r="I57" s="348"/>
      <c r="J57" s="347"/>
      <c r="K57" s="347"/>
      <c r="L57" s="347"/>
      <c r="M57" s="347"/>
      <c r="N57" s="347"/>
      <c r="O57" s="348"/>
      <c r="P57" s="347"/>
      <c r="Q57" s="347"/>
      <c r="R57" s="347"/>
      <c r="S57" s="347"/>
      <c r="T57" s="347"/>
      <c r="U57" s="348"/>
      <c r="V57" s="347"/>
      <c r="W57" s="347"/>
      <c r="X57" s="347"/>
      <c r="Y57" s="34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94" bestFit="1" customWidth="1"/>
    <col min="2" max="2" width="36.42578125" style="94" hidden="1" customWidth="1"/>
    <col min="3" max="106" width="7.5703125" style="94" hidden="1" customWidth="1"/>
    <col min="107"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bestFit="1" customWidth="1"/>
    <col min="265" max="301" width="9" style="94" bestFit="1" customWidth="1"/>
    <col min="302" max="302" width="9.42578125" style="98" bestFit="1" customWidth="1"/>
    <col min="303" max="303" width="9" style="94" bestFit="1" customWidth="1"/>
    <col min="304" max="306" width="9.5703125" style="94" bestFit="1" customWidth="1"/>
    <col min="307" max="307" width="9" style="94" bestFit="1" customWidth="1"/>
    <col min="308" max="310" width="9.5703125" style="94" bestFit="1" customWidth="1"/>
    <col min="311" max="312" width="9" style="94" bestFit="1" customWidth="1"/>
    <col min="313" max="315" width="9.5703125" style="94" bestFit="1" customWidth="1"/>
    <col min="316" max="316" width="9.42578125" style="94" bestFit="1" customWidth="1"/>
    <col min="317" max="317" width="10.42578125" style="94" bestFit="1" customWidth="1"/>
    <col min="318" max="351" width="9" style="94" bestFit="1" customWidth="1"/>
    <col min="352" max="353" width="9" style="98" bestFit="1" customWidth="1"/>
    <col min="354" max="354" width="9" style="94" bestFit="1" customWidth="1"/>
    <col min="355" max="355" width="9" style="98" bestFit="1" customWidth="1"/>
    <col min="356" max="358" width="9.5703125" style="94" bestFit="1" customWidth="1"/>
    <col min="359" max="359" width="9" style="94" bestFit="1" customWidth="1"/>
    <col min="360" max="361" width="9.5703125" style="94" bestFit="1" customWidth="1"/>
    <col min="362" max="362" width="9.5703125" style="98" bestFit="1" customWidth="1"/>
    <col min="363" max="364" width="9" style="94" bestFit="1" customWidth="1"/>
    <col min="365" max="367" width="9.5703125" style="94" bestFit="1" customWidth="1"/>
    <col min="368" max="368" width="8.85546875" style="98"/>
    <col min="369" max="373" width="8.85546875" style="94"/>
    <col min="374" max="374" width="8.85546875" style="164"/>
    <col min="375" max="381" width="8.85546875" style="94"/>
    <col min="382" max="382" width="9.5703125" style="94" bestFit="1" customWidth="1"/>
    <col min="383" max="413" width="8.85546875" style="94"/>
    <col min="414" max="417" width="8.85546875" style="98"/>
    <col min="418" max="418" width="8.85546875" style="94"/>
    <col min="419" max="419" width="8.85546875" style="98"/>
    <col min="420" max="486" width="8.85546875" style="94"/>
    <col min="487" max="487" width="10.42578125" style="94" bestFit="1" customWidth="1"/>
    <col min="488" max="502" width="8.85546875" style="94"/>
    <col min="503" max="503" width="8.85546875" style="180"/>
    <col min="504" max="523" width="8.85546875" style="94"/>
    <col min="524" max="524" width="10.140625" style="94" bestFit="1" customWidth="1"/>
    <col min="525" max="16384" width="8.85546875" style="94"/>
  </cols>
  <sheetData>
    <row r="1" spans="1:524" ht="14.1" customHeight="1" x14ac:dyDescent="0.2">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2">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2">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2">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2">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2">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2">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2">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
      <c r="IC35" s="87"/>
      <c r="IV35" s="87"/>
      <c r="MR35" s="98"/>
      <c r="MS35" s="98"/>
      <c r="QM35" s="98"/>
      <c r="QN35" s="98"/>
      <c r="QO35" s="98"/>
      <c r="RE35" s="98"/>
      <c r="RF35" s="98"/>
    </row>
    <row r="36" spans="1:524" x14ac:dyDescent="0.2">
      <c r="IC36" s="87"/>
      <c r="IV36" s="87"/>
      <c r="MR36" s="98"/>
      <c r="MS36" s="98"/>
      <c r="RE36" s="98"/>
      <c r="RF36" s="98"/>
    </row>
    <row r="37" spans="1:524" x14ac:dyDescent="0.2">
      <c r="IV37" s="87"/>
      <c r="MR37" s="98"/>
      <c r="MS37" s="98"/>
      <c r="RE37" s="98"/>
      <c r="RF37" s="98"/>
    </row>
    <row r="38" spans="1:524" x14ac:dyDescent="0.2">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112" zoomScaleNormal="112" workbookViewId="0">
      <pane ySplit="4" topLeftCell="A5" activePane="bottomLeft" state="frozen"/>
      <selection activeCell="ZM5" sqref="ZM5"/>
      <selection pane="bottomLeft" activeCell="P1" sqref="P1"/>
    </sheetView>
  </sheetViews>
  <sheetFormatPr defaultRowHeight="15" x14ac:dyDescent="0.25"/>
  <sheetData>
    <row r="1" ht="14.45" customHeight="1" x14ac:dyDescent="0.25"/>
    <row r="2" ht="14.45" customHeight="1" x14ac:dyDescent="0.25"/>
    <row r="3" ht="14.45" customHeight="1" x14ac:dyDescent="0.25"/>
    <row r="4" ht="14.45" customHeight="1" x14ac:dyDescent="0.25"/>
    <row r="5" ht="14.45" customHeight="1" x14ac:dyDescent="0.25"/>
    <row r="6" ht="14.45" customHeight="1" x14ac:dyDescent="0.25"/>
    <row r="7" ht="14.45" customHeight="1" x14ac:dyDescent="0.25"/>
    <row r="8" ht="14.45" customHeight="1" x14ac:dyDescent="0.25"/>
    <row r="9" ht="14.45" customHeight="1" x14ac:dyDescent="0.25"/>
    <row r="10" ht="14.45"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CR5" activePane="bottomRight" state="frozen"/>
      <selection pane="topRight" activeCell="C1" sqref="C1"/>
      <selection pane="bottomLeft" activeCell="A5" sqref="A5"/>
      <selection pane="bottomRight" activeCell="ACU11" sqref="ACU11"/>
    </sheetView>
  </sheetViews>
  <sheetFormatPr defaultColWidth="8.85546875" defaultRowHeight="12.75" x14ac:dyDescent="0.2"/>
  <cols>
    <col min="1" max="1" width="16.42578125" style="94" bestFit="1" customWidth="1"/>
    <col min="2" max="2" width="26.85546875" style="94" hidden="1" customWidth="1"/>
    <col min="3"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customWidth="1"/>
    <col min="265" max="301" width="9" style="94" customWidth="1"/>
    <col min="302" max="302" width="9.42578125" style="98" customWidth="1"/>
    <col min="303" max="303" width="9" style="94" customWidth="1"/>
    <col min="304" max="306" width="9.5703125" style="94" customWidth="1"/>
    <col min="307" max="307" width="9" style="94" customWidth="1"/>
    <col min="308" max="310" width="9.5703125" style="94" customWidth="1"/>
    <col min="311" max="312" width="9" style="94" customWidth="1"/>
    <col min="313" max="315" width="9.5703125" style="94" customWidth="1"/>
    <col min="316" max="316" width="9.42578125" style="94" customWidth="1"/>
    <col min="317" max="317" width="10.42578125" style="94" customWidth="1"/>
    <col min="318" max="351" width="9" style="94" customWidth="1"/>
    <col min="352" max="353" width="9" style="98" customWidth="1"/>
    <col min="354" max="354" width="9" style="94" customWidth="1"/>
    <col min="355" max="355" width="9" style="98" customWidth="1"/>
    <col min="356" max="358" width="9.5703125" style="94" customWidth="1"/>
    <col min="359" max="359" width="9" style="94" customWidth="1"/>
    <col min="360" max="361" width="9.5703125" style="94" customWidth="1"/>
    <col min="362" max="362" width="9.5703125" style="98" customWidth="1"/>
    <col min="363" max="364" width="9" style="94" customWidth="1"/>
    <col min="365" max="367" width="9.5703125" style="94" customWidth="1"/>
    <col min="368" max="368" width="8.85546875" style="98" customWidth="1"/>
    <col min="369" max="373" width="8.85546875" style="94" customWidth="1"/>
    <col min="374" max="374" width="8.85546875" style="164" customWidth="1"/>
    <col min="375" max="381" width="8.85546875" style="94" customWidth="1"/>
    <col min="382" max="382" width="9.5703125" style="94" customWidth="1"/>
    <col min="383" max="413" width="8.85546875" style="94" customWidth="1"/>
    <col min="414" max="417" width="8.85546875" style="98" customWidth="1"/>
    <col min="418" max="418" width="8.85546875" style="94" customWidth="1"/>
    <col min="419" max="419" width="8.85546875" style="98" customWidth="1"/>
    <col min="420" max="486" width="8.85546875" style="94" customWidth="1"/>
    <col min="487" max="487" width="10.42578125" style="94" customWidth="1"/>
    <col min="488" max="502" width="8.85546875" style="94" customWidth="1"/>
    <col min="503" max="503" width="8.85546875" style="180" customWidth="1"/>
    <col min="504" max="523" width="8.85546875" style="94" customWidth="1"/>
    <col min="524" max="524" width="10.140625" style="94" customWidth="1"/>
    <col min="525" max="525" width="8.42578125" style="94" customWidth="1"/>
    <col min="526" max="528" width="9.5703125" style="94" customWidth="1"/>
    <col min="529" max="529" width="8.42578125" style="94" customWidth="1"/>
    <col min="530" max="532" width="9.5703125" style="94" customWidth="1"/>
    <col min="533" max="533" width="8.42578125" style="94" customWidth="1"/>
    <col min="534" max="536" width="9.5703125" style="94" customWidth="1"/>
    <col min="537" max="538" width="8.42578125" style="94" customWidth="1"/>
    <col min="539" max="541" width="9.5703125" style="94" customWidth="1"/>
    <col min="542" max="542" width="8.85546875" style="94" customWidth="1"/>
    <col min="543" max="545" width="9.5703125" style="94" customWidth="1"/>
    <col min="546" max="546" width="8.85546875" style="94" customWidth="1"/>
    <col min="547" max="549" width="9.5703125" style="94" customWidth="1"/>
    <col min="550" max="551" width="8.85546875" style="94" customWidth="1"/>
    <col min="552" max="554" width="9.5703125" style="94" customWidth="1"/>
    <col min="555" max="555" width="8.85546875" style="94" customWidth="1"/>
    <col min="556" max="558" width="9.5703125" style="94" customWidth="1"/>
    <col min="559" max="559" width="8.85546875" style="94" customWidth="1"/>
    <col min="560" max="564" width="9.5703125" style="94" customWidth="1"/>
    <col min="565" max="565" width="11.140625" style="94" customWidth="1"/>
    <col min="566" max="567" width="10.5703125" style="94" customWidth="1"/>
    <col min="568" max="568" width="9.5703125" style="94" customWidth="1"/>
    <col min="569" max="571" width="10.5703125" style="94" customWidth="1"/>
    <col min="572" max="572" width="9.5703125" style="94" customWidth="1"/>
    <col min="573" max="575" width="10.5703125" style="94" customWidth="1"/>
    <col min="576" max="576" width="10.5703125" style="94" bestFit="1" customWidth="1"/>
    <col min="577" max="577" width="8.42578125" style="186" bestFit="1" customWidth="1"/>
    <col min="578" max="580" width="9.42578125" style="186" bestFit="1" customWidth="1"/>
    <col min="581" max="581" width="8.42578125" style="186" bestFit="1" customWidth="1"/>
    <col min="582" max="584" width="9.42578125" style="186" bestFit="1" customWidth="1"/>
    <col min="585" max="585" width="8.42578125" style="186" bestFit="1" customWidth="1"/>
    <col min="586" max="587" width="9.42578125" style="186" bestFit="1" customWidth="1"/>
    <col min="588" max="588" width="9.42578125" style="98" bestFit="1" customWidth="1"/>
    <col min="589" max="590" width="8.42578125" style="98" bestFit="1" customWidth="1"/>
    <col min="591" max="593" width="9.42578125" style="98" bestFit="1" customWidth="1"/>
    <col min="594" max="594" width="8.42578125" style="186" bestFit="1" customWidth="1"/>
    <col min="595" max="597" width="9.42578125" style="186" bestFit="1" customWidth="1"/>
    <col min="598" max="598" width="8.42578125" style="186" bestFit="1" customWidth="1"/>
    <col min="599" max="601" width="9.42578125" style="186" bestFit="1" customWidth="1"/>
    <col min="602" max="603" width="8.42578125" style="186" bestFit="1" customWidth="1"/>
    <col min="604" max="606" width="9.42578125" style="186" bestFit="1" customWidth="1"/>
    <col min="607" max="607" width="8.42578125" style="186" bestFit="1" customWidth="1"/>
    <col min="608" max="610" width="9.42578125" style="186" bestFit="1" customWidth="1"/>
    <col min="611" max="612" width="8.42578125" style="186" bestFit="1" customWidth="1"/>
    <col min="613" max="616" width="9.42578125" style="186" bestFit="1" customWidth="1"/>
    <col min="617" max="619" width="10.5703125" style="186" bestFit="1" customWidth="1"/>
    <col min="620" max="620" width="9.42578125" style="186" bestFit="1" customWidth="1"/>
    <col min="621" max="623" width="10.5703125" style="186" bestFit="1" customWidth="1"/>
    <col min="624" max="625" width="9.42578125" style="186" bestFit="1" customWidth="1"/>
    <col min="626" max="628" width="10.5703125" style="186" bestFit="1" customWidth="1"/>
    <col min="629" max="629" width="8.42578125" style="98" bestFit="1" customWidth="1"/>
    <col min="630" max="632" width="9.42578125" style="98" bestFit="1" customWidth="1"/>
    <col min="633" max="633" width="8.42578125" style="98" bestFit="1" customWidth="1"/>
    <col min="634" max="636" width="9.42578125" style="98" bestFit="1" customWidth="1"/>
    <col min="637" max="637" width="8.42578125" style="98" bestFit="1" customWidth="1"/>
    <col min="638" max="641" width="9.42578125" style="98" bestFit="1" customWidth="1"/>
    <col min="642" max="642" width="8.42578125" style="98" bestFit="1" customWidth="1"/>
    <col min="643" max="645" width="9.42578125" style="98" bestFit="1" customWidth="1"/>
    <col min="646" max="646" width="8.42578125" style="98" bestFit="1" customWidth="1"/>
    <col min="647" max="649" width="9.42578125" style="98" bestFit="1" customWidth="1"/>
    <col min="650" max="651" width="8.42578125" style="98" bestFit="1" customWidth="1"/>
    <col min="652" max="654" width="9.42578125" style="98" bestFit="1" customWidth="1"/>
    <col min="655" max="655" width="8.42578125" style="98" bestFit="1" customWidth="1"/>
    <col min="656" max="658" width="9.42578125" style="98" bestFit="1" customWidth="1"/>
    <col min="659" max="659" width="8.42578125" style="98" bestFit="1" customWidth="1"/>
    <col min="660" max="662" width="9.42578125" style="98" bestFit="1" customWidth="1"/>
    <col min="663" max="664" width="8.42578125" style="98" bestFit="1" customWidth="1"/>
    <col min="665" max="668" width="9.42578125" style="98" bestFit="1" customWidth="1"/>
    <col min="669" max="671" width="10.5703125" style="98" bestFit="1" customWidth="1"/>
    <col min="672" max="672" width="9.42578125" style="98" bestFit="1" customWidth="1"/>
    <col min="673" max="675" width="10.5703125" style="98" bestFit="1" customWidth="1"/>
    <col min="676" max="677" width="9.42578125" style="98" bestFit="1" customWidth="1"/>
    <col min="678" max="680" width="10.5703125" style="98" bestFit="1" customWidth="1"/>
    <col min="681" max="681" width="8.42578125" style="98" bestFit="1" customWidth="1"/>
    <col min="682" max="683" width="9.42578125" style="94" bestFit="1" customWidth="1"/>
    <col min="684" max="684" width="9.42578125" style="94" customWidth="1"/>
    <col min="685" max="686" width="8.42578125" style="94" bestFit="1" customWidth="1"/>
    <col min="687" max="688" width="9.42578125" style="94" bestFit="1" customWidth="1"/>
    <col min="689" max="690" width="8.42578125" style="94" bestFit="1" customWidth="1"/>
    <col min="691" max="693" width="9.42578125" style="94" bestFit="1" customWidth="1"/>
    <col min="694" max="694" width="8.42578125" style="94" bestFit="1" customWidth="1"/>
    <col min="695" max="697" width="9.42578125" style="94" bestFit="1" customWidth="1"/>
    <col min="698" max="698" width="8.42578125" style="94" bestFit="1" customWidth="1"/>
    <col min="699" max="702" width="9.42578125" style="94" bestFit="1" customWidth="1"/>
    <col min="703" max="703" width="8.42578125" style="94" bestFit="1" customWidth="1"/>
    <col min="704" max="706" width="9.42578125" style="94" bestFit="1" customWidth="1"/>
    <col min="707" max="707" width="8.42578125" style="94" bestFit="1" customWidth="1"/>
    <col min="708" max="710" width="9.42578125" style="94" bestFit="1" customWidth="1"/>
    <col min="711" max="712" width="8.42578125" style="94" bestFit="1" customWidth="1"/>
    <col min="713" max="715" width="9.42578125" style="94" bestFit="1" customWidth="1"/>
    <col min="716" max="716" width="8.42578125" style="94" bestFit="1" customWidth="1"/>
    <col min="717" max="720" width="9.42578125" style="94" bestFit="1" customWidth="1"/>
    <col min="721" max="723" width="10.5703125" style="94" bestFit="1" customWidth="1"/>
    <col min="724" max="725" width="9.42578125" style="94" bestFit="1" customWidth="1"/>
    <col min="726" max="728" width="10.5703125" style="94" bestFit="1" customWidth="1"/>
    <col min="729" max="729" width="9.42578125" style="94" bestFit="1" customWidth="1"/>
    <col min="730" max="731" width="10.5703125" style="94" bestFit="1" customWidth="1"/>
    <col min="732" max="732" width="10.5703125" style="98" bestFit="1" customWidth="1"/>
    <col min="733" max="733" width="7.85546875" style="98" bestFit="1" customWidth="1"/>
    <col min="734" max="737" width="8.85546875" style="94" bestFit="1" customWidth="1"/>
    <col min="738" max="738" width="7.85546875" style="94" bestFit="1" customWidth="1"/>
    <col min="739" max="741" width="8.85546875" style="94" bestFit="1" customWidth="1"/>
    <col min="742" max="742" width="7.85546875" style="94" bestFit="1" customWidth="1"/>
    <col min="743" max="745" width="8.85546875" style="94" bestFit="1" customWidth="1"/>
    <col min="746" max="746" width="7.85546875" style="94" bestFit="1" customWidth="1"/>
    <col min="747" max="749" width="8.85546875" style="94" bestFit="1" customWidth="1"/>
    <col min="750" max="751" width="7.85546875" style="94" bestFit="1" customWidth="1"/>
    <col min="752" max="754" width="8.85546875" style="94" bestFit="1" customWidth="1"/>
    <col min="755" max="755" width="7.85546875" style="94" bestFit="1" customWidth="1"/>
    <col min="756" max="758" width="8.85546875" style="94" bestFit="1" customWidth="1"/>
    <col min="759" max="759" width="7.85546875" style="94" bestFit="1" customWidth="1"/>
    <col min="760" max="762" width="8.85546875" style="94" bestFit="1" customWidth="1"/>
    <col min="763" max="764" width="7.85546875" style="94" bestFit="1" customWidth="1"/>
    <col min="765" max="767" width="8.85546875" style="94" bestFit="1" customWidth="1"/>
    <col min="768" max="768" width="7.85546875" style="94" bestFit="1" customWidth="1"/>
    <col min="769" max="772" width="8.85546875" style="94" bestFit="1" customWidth="1"/>
    <col min="773" max="776" width="9.85546875" style="94" bestFit="1" customWidth="1"/>
    <col min="777" max="777" width="8.85546875" style="94" bestFit="1" customWidth="1"/>
    <col min="778" max="780" width="9.85546875" style="94" bestFit="1" customWidth="1"/>
    <col min="781" max="781" width="8.85546875" style="94" bestFit="1" customWidth="1"/>
    <col min="782" max="783" width="9.85546875" style="94" bestFit="1" customWidth="1"/>
    <col min="784" max="784" width="9.85546875" style="98" bestFit="1" customWidth="1"/>
    <col min="785" max="16384" width="8.85546875" style="94"/>
  </cols>
  <sheetData>
    <row r="1" spans="1:789" ht="14.1" customHeight="1" x14ac:dyDescent="0.2">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05" customFormat="1" ht="12.75" customHeight="1" x14ac:dyDescent="0.2">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4">
        <v>43842</v>
      </c>
      <c r="ZG2" s="304">
        <v>43849</v>
      </c>
      <c r="ZH2" s="304">
        <v>43856</v>
      </c>
      <c r="ZI2" s="304">
        <v>43863</v>
      </c>
      <c r="ZJ2" s="304">
        <v>43870</v>
      </c>
      <c r="ZK2" s="229">
        <v>43877</v>
      </c>
      <c r="ZL2" s="304">
        <v>43884</v>
      </c>
      <c r="ZM2" s="304">
        <v>43891</v>
      </c>
      <c r="ZN2" s="304">
        <v>43898</v>
      </c>
      <c r="ZO2" s="304">
        <v>43905</v>
      </c>
      <c r="ZP2" s="304">
        <v>43912</v>
      </c>
      <c r="ZQ2" s="229">
        <v>43919</v>
      </c>
      <c r="ZR2" s="304">
        <v>43926</v>
      </c>
      <c r="ZS2" s="304">
        <v>43933</v>
      </c>
      <c r="ZT2" s="304">
        <v>43940</v>
      </c>
      <c r="ZU2" s="304">
        <v>43947</v>
      </c>
      <c r="ZV2" s="229">
        <v>43954</v>
      </c>
      <c r="ZW2" s="304">
        <v>43961</v>
      </c>
      <c r="ZX2" s="304">
        <v>43968</v>
      </c>
      <c r="ZY2" s="304">
        <v>43975</v>
      </c>
      <c r="ZZ2" s="304">
        <v>43982</v>
      </c>
      <c r="AAA2" s="304">
        <v>43989</v>
      </c>
      <c r="AAB2" s="229">
        <v>43996</v>
      </c>
      <c r="AAC2" s="304">
        <v>44003</v>
      </c>
      <c r="AAD2" s="304">
        <v>44010</v>
      </c>
      <c r="AAE2" s="304">
        <v>44017</v>
      </c>
      <c r="AAF2" s="304">
        <v>44024</v>
      </c>
      <c r="AAG2" s="304">
        <v>44031</v>
      </c>
      <c r="AAH2" s="229">
        <v>44038</v>
      </c>
      <c r="AAI2" s="304">
        <v>44045</v>
      </c>
      <c r="AAJ2" s="304">
        <v>44052</v>
      </c>
      <c r="AAK2" s="304">
        <v>44059</v>
      </c>
      <c r="AAL2" s="304">
        <v>44066</v>
      </c>
      <c r="AAM2" s="229">
        <v>44073</v>
      </c>
      <c r="AAN2" s="304">
        <v>44080</v>
      </c>
      <c r="AAO2" s="304">
        <v>44087</v>
      </c>
      <c r="AAP2" s="304">
        <v>44094</v>
      </c>
      <c r="AAQ2" s="304">
        <v>44101</v>
      </c>
      <c r="AAR2" s="304">
        <v>44108</v>
      </c>
      <c r="AAS2" s="229">
        <v>44115</v>
      </c>
      <c r="AAT2" s="304">
        <v>44122</v>
      </c>
      <c r="AAU2" s="304">
        <v>44129</v>
      </c>
      <c r="AAV2" s="304">
        <v>44136</v>
      </c>
      <c r="AAW2" s="304">
        <v>44143</v>
      </c>
      <c r="AAX2" s="304">
        <v>44150</v>
      </c>
      <c r="AAY2" s="229">
        <v>44157</v>
      </c>
      <c r="AAZ2" s="304">
        <v>44164</v>
      </c>
      <c r="ABA2" s="304">
        <v>44171</v>
      </c>
      <c r="ABB2" s="304">
        <v>44178</v>
      </c>
      <c r="ABC2" s="304">
        <v>44185</v>
      </c>
      <c r="ABD2" s="229">
        <v>44192</v>
      </c>
      <c r="ABE2" s="229">
        <v>44199</v>
      </c>
      <c r="ABF2" s="304">
        <v>44206</v>
      </c>
      <c r="ABG2" s="304">
        <v>44213</v>
      </c>
      <c r="ABH2" s="304">
        <v>44220</v>
      </c>
      <c r="ABI2" s="304">
        <v>44227</v>
      </c>
      <c r="ABJ2" s="304">
        <v>44234</v>
      </c>
      <c r="ABK2" s="304">
        <v>44241</v>
      </c>
      <c r="ABL2" s="304">
        <v>44248</v>
      </c>
      <c r="ABM2" s="304">
        <v>44255</v>
      </c>
      <c r="ABN2" s="304">
        <v>44262</v>
      </c>
      <c r="ABO2" s="304">
        <v>44269</v>
      </c>
      <c r="ABP2" s="304">
        <v>44276</v>
      </c>
      <c r="ABQ2" s="304">
        <v>44283</v>
      </c>
      <c r="ABR2" s="304">
        <v>44290</v>
      </c>
      <c r="ABS2" s="304">
        <v>44297</v>
      </c>
      <c r="ABT2" s="304">
        <v>44304</v>
      </c>
      <c r="ABU2" s="304">
        <v>44311</v>
      </c>
      <c r="ABV2" s="304">
        <v>44318</v>
      </c>
      <c r="ABW2" s="304">
        <v>44325</v>
      </c>
      <c r="ABX2" s="304">
        <v>44332</v>
      </c>
      <c r="ABY2" s="304">
        <v>44339</v>
      </c>
      <c r="ABZ2" s="304">
        <v>44346</v>
      </c>
      <c r="ACA2" s="304">
        <v>44353</v>
      </c>
      <c r="ACB2" s="304">
        <v>44360</v>
      </c>
      <c r="ACC2" s="304">
        <v>44367</v>
      </c>
      <c r="ACD2" s="304">
        <v>44374</v>
      </c>
      <c r="ACE2" s="304">
        <v>44381</v>
      </c>
      <c r="ACF2" s="304">
        <v>44388</v>
      </c>
      <c r="ACG2" s="304">
        <v>44395</v>
      </c>
      <c r="ACH2" s="304">
        <v>44402</v>
      </c>
      <c r="ACI2" s="304">
        <v>44409</v>
      </c>
      <c r="ACJ2" s="304">
        <v>44416</v>
      </c>
      <c r="ACK2" s="304">
        <v>44423</v>
      </c>
      <c r="ACL2" s="304">
        <v>44430</v>
      </c>
      <c r="ACM2" s="304">
        <v>44437</v>
      </c>
      <c r="ACN2" s="304">
        <v>44444</v>
      </c>
      <c r="ACO2" s="304">
        <v>44451</v>
      </c>
      <c r="ACP2" s="304">
        <v>44458</v>
      </c>
      <c r="ACQ2" s="304">
        <v>44465</v>
      </c>
      <c r="ACR2" s="304">
        <v>44472</v>
      </c>
      <c r="ACS2" s="304">
        <v>44479</v>
      </c>
      <c r="ACT2" s="304">
        <v>44486</v>
      </c>
      <c r="ACU2" s="304">
        <v>44493</v>
      </c>
      <c r="ACV2" s="304">
        <v>44500</v>
      </c>
      <c r="ACW2" s="304">
        <v>44507</v>
      </c>
      <c r="ACX2" s="304">
        <v>44514</v>
      </c>
      <c r="ACY2" s="304">
        <v>44521</v>
      </c>
      <c r="ACZ2" s="304">
        <v>44528</v>
      </c>
      <c r="ADA2" s="304">
        <v>44535</v>
      </c>
      <c r="ADB2" s="304">
        <v>44542</v>
      </c>
      <c r="ADC2" s="304">
        <v>44549</v>
      </c>
      <c r="ADD2" s="229">
        <v>44556</v>
      </c>
    </row>
    <row r="3" spans="1:789" ht="12.75" customHeight="1" x14ac:dyDescent="0.2">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row>
    <row r="4" spans="1:789" ht="12.75" customHeight="1" x14ac:dyDescent="0.2">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117</v>
      </c>
    </row>
    <row r="5" spans="1:789" s="98" customFormat="1" ht="12.75" customHeight="1" x14ac:dyDescent="0.2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3">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5">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4">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v>476</v>
      </c>
      <c r="ABS5" s="239">
        <v>373</v>
      </c>
      <c r="ABT5" s="239">
        <v>365</v>
      </c>
      <c r="ABU5" s="239">
        <v>353</v>
      </c>
      <c r="ABV5" s="239">
        <v>450</v>
      </c>
      <c r="ABW5" s="239">
        <v>503</v>
      </c>
      <c r="ABX5" s="239">
        <v>367</v>
      </c>
      <c r="ABY5" s="239">
        <v>278</v>
      </c>
      <c r="ABZ5" s="239">
        <v>281</v>
      </c>
      <c r="ACA5" s="239">
        <v>190</v>
      </c>
      <c r="ACB5" s="239">
        <v>168</v>
      </c>
      <c r="ACC5" s="239">
        <v>161</v>
      </c>
      <c r="ACD5" s="239">
        <v>171</v>
      </c>
      <c r="ACE5" s="239">
        <v>228</v>
      </c>
      <c r="ACF5" s="239">
        <v>187</v>
      </c>
      <c r="ACG5" s="239">
        <v>197</v>
      </c>
      <c r="ACH5" s="239">
        <v>326</v>
      </c>
      <c r="ACI5" s="239">
        <v>332</v>
      </c>
      <c r="ACJ5" s="239">
        <v>372</v>
      </c>
      <c r="ACK5" s="239">
        <v>255</v>
      </c>
      <c r="ACL5" s="239">
        <v>213</v>
      </c>
      <c r="ACM5" s="239">
        <v>172</v>
      </c>
      <c r="ACN5" s="239">
        <v>197</v>
      </c>
      <c r="ACO5" s="239">
        <v>158</v>
      </c>
      <c r="ACP5" s="239">
        <v>148</v>
      </c>
      <c r="ACQ5" s="239">
        <v>179</v>
      </c>
      <c r="ACR5" s="239">
        <v>264</v>
      </c>
      <c r="ACS5" s="239">
        <v>283</v>
      </c>
      <c r="ACT5" s="239"/>
      <c r="ACU5" s="239"/>
      <c r="ACV5" s="239"/>
      <c r="ACW5" s="239"/>
      <c r="ACX5" s="239"/>
      <c r="ACY5" s="239"/>
      <c r="ACZ5" s="239"/>
      <c r="ADA5" s="239"/>
      <c r="ADB5" s="239"/>
      <c r="ADC5" s="239"/>
      <c r="ADD5" s="239"/>
      <c r="ADE5" s="239"/>
      <c r="ADF5" s="239"/>
      <c r="ADG5" s="239"/>
      <c r="ADH5" s="239"/>
      <c r="ADI5" s="239"/>
    </row>
    <row r="6" spans="1:789" s="98" customFormat="1" ht="12.75" customHeight="1" x14ac:dyDescent="0.2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3">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5">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v>6</v>
      </c>
      <c r="ABS6" s="239">
        <v>2</v>
      </c>
      <c r="ABT6" s="239">
        <v>4</v>
      </c>
      <c r="ABU6" s="239">
        <v>3</v>
      </c>
      <c r="ABV6" s="239">
        <v>9</v>
      </c>
      <c r="ABW6" s="239">
        <v>6</v>
      </c>
      <c r="ABX6" s="239">
        <v>3</v>
      </c>
      <c r="ABY6" s="239">
        <v>10</v>
      </c>
      <c r="ABZ6" s="239">
        <v>5</v>
      </c>
      <c r="ACA6" s="239">
        <v>8</v>
      </c>
      <c r="ACB6" s="239">
        <v>4</v>
      </c>
      <c r="ACC6" s="239">
        <v>7</v>
      </c>
      <c r="ACD6" s="239">
        <v>6</v>
      </c>
      <c r="ACE6" s="239">
        <v>6</v>
      </c>
      <c r="ACF6" s="239">
        <v>5</v>
      </c>
      <c r="ACG6" s="239">
        <v>6</v>
      </c>
      <c r="ACH6" s="239">
        <v>3</v>
      </c>
      <c r="ACI6" s="239">
        <v>3</v>
      </c>
      <c r="ACJ6" s="239">
        <v>2</v>
      </c>
      <c r="ACK6" s="239">
        <v>5</v>
      </c>
      <c r="ACL6" s="239">
        <v>9</v>
      </c>
      <c r="ACM6" s="239">
        <v>8</v>
      </c>
      <c r="ACN6" s="239">
        <v>2</v>
      </c>
      <c r="ACO6" s="239">
        <v>6</v>
      </c>
      <c r="ACP6" s="239">
        <v>4</v>
      </c>
      <c r="ACQ6" s="239">
        <v>4</v>
      </c>
      <c r="ACR6" s="239">
        <v>9</v>
      </c>
      <c r="ACS6" s="239">
        <v>10</v>
      </c>
      <c r="ACT6" s="239"/>
      <c r="ACU6" s="239"/>
      <c r="ACV6" s="239"/>
      <c r="ACW6" s="239"/>
      <c r="ACX6" s="239"/>
      <c r="ACY6" s="239"/>
      <c r="ACZ6" s="239"/>
      <c r="ADA6" s="239"/>
      <c r="ADB6" s="239"/>
      <c r="ADC6" s="239"/>
      <c r="ADD6" s="239"/>
      <c r="ADE6" s="239"/>
      <c r="ADF6" s="239"/>
      <c r="ADG6" s="239"/>
      <c r="ADH6" s="239"/>
      <c r="ADI6" s="239"/>
    </row>
    <row r="7" spans="1:789" s="98" customFormat="1" ht="12.75" customHeight="1" x14ac:dyDescent="0.2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3">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4">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5">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v>19</v>
      </c>
      <c r="ABS7" s="239">
        <v>17</v>
      </c>
      <c r="ABT7" s="239">
        <v>15</v>
      </c>
      <c r="ABU7" s="239">
        <v>18</v>
      </c>
      <c r="ABV7" s="239">
        <v>40</v>
      </c>
      <c r="ABW7" s="239">
        <v>72</v>
      </c>
      <c r="ABX7" s="239">
        <v>28</v>
      </c>
      <c r="ABY7" s="239">
        <v>9</v>
      </c>
      <c r="ABZ7" s="239">
        <v>29</v>
      </c>
      <c r="ACA7" s="239">
        <v>28</v>
      </c>
      <c r="ACB7" s="239">
        <v>31</v>
      </c>
      <c r="ACC7" s="239">
        <v>16</v>
      </c>
      <c r="ACD7" s="239">
        <v>18</v>
      </c>
      <c r="ACE7" s="239">
        <v>18</v>
      </c>
      <c r="ACF7" s="239">
        <v>18</v>
      </c>
      <c r="ACG7" s="239">
        <v>20</v>
      </c>
      <c r="ACH7" s="239">
        <v>10</v>
      </c>
      <c r="ACI7" s="239">
        <v>21</v>
      </c>
      <c r="ACJ7" s="239">
        <v>13</v>
      </c>
      <c r="ACK7" s="239">
        <v>13</v>
      </c>
      <c r="ACL7" s="239">
        <v>12</v>
      </c>
      <c r="ACM7" s="239">
        <v>13</v>
      </c>
      <c r="ACN7" s="239">
        <v>7</v>
      </c>
      <c r="ACO7" s="239">
        <v>10</v>
      </c>
      <c r="ACP7" s="239">
        <v>19</v>
      </c>
      <c r="ACQ7" s="239">
        <v>10</v>
      </c>
      <c r="ACR7" s="239">
        <v>14</v>
      </c>
      <c r="ACS7" s="239">
        <v>11</v>
      </c>
      <c r="ACT7" s="239"/>
      <c r="ACU7" s="239"/>
      <c r="ACV7" s="239"/>
      <c r="ACW7" s="239"/>
      <c r="ACX7" s="239"/>
      <c r="ACY7" s="239"/>
      <c r="ACZ7" s="239"/>
      <c r="ADA7" s="239"/>
      <c r="ADB7" s="239"/>
      <c r="ADC7" s="239"/>
      <c r="ADD7" s="239"/>
      <c r="ADE7" s="239"/>
      <c r="ADF7" s="239"/>
      <c r="ADG7" s="239"/>
      <c r="ADH7" s="239"/>
      <c r="ADI7" s="239"/>
    </row>
    <row r="8" spans="1:789" s="98" customFormat="1" ht="12.75" customHeight="1" x14ac:dyDescent="0.2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3">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5">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5">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v>1847</v>
      </c>
      <c r="ABS8" s="239">
        <v>1806</v>
      </c>
      <c r="ABT8" s="239">
        <v>1755</v>
      </c>
      <c r="ABU8" s="239">
        <v>1690</v>
      </c>
      <c r="ABV8" s="239">
        <v>2064</v>
      </c>
      <c r="ABW8" s="239">
        <v>2192</v>
      </c>
      <c r="ABX8" s="239">
        <v>1634</v>
      </c>
      <c r="ABY8" s="239">
        <v>1724</v>
      </c>
      <c r="ABZ8" s="239">
        <v>1619</v>
      </c>
      <c r="ACA8" s="239">
        <v>1659</v>
      </c>
      <c r="ACB8" s="239">
        <v>1594</v>
      </c>
      <c r="ACC8" s="239">
        <v>1626</v>
      </c>
      <c r="ACD8" s="239">
        <v>1381</v>
      </c>
      <c r="ACE8" s="239">
        <v>1281</v>
      </c>
      <c r="ACF8" s="239">
        <v>1263</v>
      </c>
      <c r="ACG8" s="239">
        <v>1085</v>
      </c>
      <c r="ACH8" s="239">
        <v>1195</v>
      </c>
      <c r="ACI8" s="239">
        <v>1301</v>
      </c>
      <c r="ACJ8" s="239">
        <v>1348</v>
      </c>
      <c r="ACK8" s="239">
        <v>1270</v>
      </c>
      <c r="ACL8" s="239">
        <v>1359</v>
      </c>
      <c r="ACM8" s="239">
        <v>1427</v>
      </c>
      <c r="ACN8" s="239">
        <v>1286</v>
      </c>
      <c r="ACO8" s="239">
        <v>1447</v>
      </c>
      <c r="ACP8" s="239">
        <v>1438</v>
      </c>
      <c r="ACQ8" s="239">
        <v>1632</v>
      </c>
      <c r="ACR8" s="239">
        <v>1624</v>
      </c>
      <c r="ACS8" s="239">
        <v>1441</v>
      </c>
      <c r="ACT8" s="239"/>
      <c r="ACU8" s="239"/>
      <c r="ACV8" s="239"/>
      <c r="ACW8" s="239"/>
      <c r="ACX8" s="239"/>
      <c r="ACY8" s="239"/>
      <c r="ACZ8" s="239"/>
      <c r="ADA8" s="239"/>
      <c r="ADB8" s="239"/>
      <c r="ADC8" s="239"/>
      <c r="ADD8" s="239"/>
      <c r="ADE8" s="239"/>
      <c r="ADF8" s="239"/>
      <c r="ADG8" s="239"/>
      <c r="ADH8" s="239"/>
      <c r="ADI8" s="239"/>
    </row>
    <row r="9" spans="1:789" s="98" customFormat="1" ht="12.75" customHeight="1" x14ac:dyDescent="0.2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3">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5">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5">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v>362</v>
      </c>
      <c r="ABS9" s="239">
        <v>597</v>
      </c>
      <c r="ABT9" s="239">
        <v>408</v>
      </c>
      <c r="ABU9" s="239">
        <v>371</v>
      </c>
      <c r="ABV9" s="239">
        <v>400</v>
      </c>
      <c r="ABW9" s="239">
        <v>353</v>
      </c>
      <c r="ABX9" s="239">
        <v>266</v>
      </c>
      <c r="ABY9" s="239">
        <v>326</v>
      </c>
      <c r="ABZ9" s="239">
        <v>336</v>
      </c>
      <c r="ACA9" s="239">
        <v>205</v>
      </c>
      <c r="ACB9" s="239">
        <v>182</v>
      </c>
      <c r="ACC9" s="239">
        <v>237</v>
      </c>
      <c r="ACD9" s="239">
        <v>247</v>
      </c>
      <c r="ACE9" s="239">
        <v>244</v>
      </c>
      <c r="ACF9" s="239">
        <v>158</v>
      </c>
      <c r="ACG9" s="239">
        <v>164</v>
      </c>
      <c r="ACH9" s="239">
        <v>210</v>
      </c>
      <c r="ACI9" s="239">
        <v>214</v>
      </c>
      <c r="ACJ9" s="239">
        <v>199</v>
      </c>
      <c r="ACK9" s="239">
        <v>140</v>
      </c>
      <c r="ACL9" s="239">
        <v>144</v>
      </c>
      <c r="ACM9" s="239">
        <v>149</v>
      </c>
      <c r="ACN9" s="239">
        <v>169</v>
      </c>
      <c r="ACO9" s="239">
        <v>114</v>
      </c>
      <c r="ACP9" s="239">
        <v>160</v>
      </c>
      <c r="ACQ9" s="239">
        <v>118</v>
      </c>
      <c r="ACR9" s="239">
        <v>155</v>
      </c>
      <c r="ACS9" s="239">
        <v>153</v>
      </c>
      <c r="ACT9" s="239"/>
      <c r="ACU9" s="239"/>
      <c r="ACV9" s="239"/>
      <c r="ACW9" s="239"/>
      <c r="ACX9" s="239"/>
      <c r="ACY9" s="239"/>
      <c r="ACZ9" s="239"/>
      <c r="ADA9" s="239"/>
      <c r="ADB9" s="239"/>
      <c r="ADC9" s="239"/>
      <c r="ADD9" s="239"/>
      <c r="ADE9" s="239"/>
      <c r="ADF9" s="239"/>
      <c r="ADG9" s="239"/>
      <c r="ADH9" s="239"/>
      <c r="ADI9" s="239"/>
    </row>
    <row r="10" spans="1:789" s="98" customFormat="1" ht="12.75" customHeight="1" x14ac:dyDescent="0.2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3">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5">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5">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v>189</v>
      </c>
      <c r="ABS10" s="239">
        <v>212</v>
      </c>
      <c r="ABT10" s="239">
        <v>193</v>
      </c>
      <c r="ABU10" s="239">
        <v>150</v>
      </c>
      <c r="ABV10" s="239">
        <v>206</v>
      </c>
      <c r="ABW10" s="239">
        <v>254</v>
      </c>
      <c r="ABX10" s="239">
        <v>143</v>
      </c>
      <c r="ABY10" s="239">
        <v>107</v>
      </c>
      <c r="ABZ10" s="239">
        <v>123</v>
      </c>
      <c r="ACA10" s="239">
        <v>95</v>
      </c>
      <c r="ACB10" s="239">
        <v>108</v>
      </c>
      <c r="ACC10" s="239">
        <v>127</v>
      </c>
      <c r="ACD10" s="239">
        <v>102</v>
      </c>
      <c r="ACE10" s="239">
        <v>83</v>
      </c>
      <c r="ACF10" s="239">
        <v>87</v>
      </c>
      <c r="ACG10" s="239">
        <v>77</v>
      </c>
      <c r="ACH10" s="239">
        <v>86</v>
      </c>
      <c r="ACI10" s="239">
        <v>78</v>
      </c>
      <c r="ACJ10" s="239">
        <v>148</v>
      </c>
      <c r="ACK10" s="239">
        <v>195</v>
      </c>
      <c r="ACL10" s="239">
        <v>179</v>
      </c>
      <c r="ACM10" s="239">
        <v>175</v>
      </c>
      <c r="ACN10" s="239">
        <v>89</v>
      </c>
      <c r="ACO10" s="239">
        <v>84</v>
      </c>
      <c r="ACP10" s="239">
        <v>75</v>
      </c>
      <c r="ACQ10" s="239">
        <v>55</v>
      </c>
      <c r="ACR10" s="239">
        <v>61</v>
      </c>
      <c r="ACS10" s="239">
        <v>62</v>
      </c>
      <c r="ACT10" s="239"/>
      <c r="ACU10" s="239"/>
      <c r="ACV10" s="239"/>
      <c r="ACW10" s="239"/>
      <c r="ACX10" s="239"/>
      <c r="ACY10" s="239"/>
      <c r="ACZ10" s="239"/>
      <c r="ADA10" s="239"/>
      <c r="ADB10" s="239"/>
      <c r="ADC10" s="239"/>
      <c r="ADD10" s="239"/>
      <c r="ADE10" s="239"/>
      <c r="ADF10" s="239"/>
      <c r="ADG10" s="239"/>
      <c r="ADH10" s="239"/>
      <c r="ADI10" s="239"/>
    </row>
    <row r="11" spans="1:789" s="98" customFormat="1" ht="12.6" customHeight="1" x14ac:dyDescent="0.2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3">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5">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5">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v>547</v>
      </c>
      <c r="ABS11" s="239">
        <v>524</v>
      </c>
      <c r="ABT11" s="239">
        <v>475</v>
      </c>
      <c r="ABU11" s="239">
        <v>468</v>
      </c>
      <c r="ABV11" s="239">
        <v>530</v>
      </c>
      <c r="ABW11" s="239">
        <v>627</v>
      </c>
      <c r="ABX11" s="239">
        <v>395</v>
      </c>
      <c r="ABY11" s="239">
        <v>366</v>
      </c>
      <c r="ABZ11" s="239">
        <v>304</v>
      </c>
      <c r="ACA11" s="239">
        <v>300</v>
      </c>
      <c r="ACB11" s="239">
        <v>300</v>
      </c>
      <c r="ACC11" s="239">
        <v>259</v>
      </c>
      <c r="ACD11" s="239">
        <v>265</v>
      </c>
      <c r="ACE11" s="239">
        <v>231</v>
      </c>
      <c r="ACF11" s="239">
        <v>225</v>
      </c>
      <c r="ACG11" s="239">
        <v>260</v>
      </c>
      <c r="ACH11" s="239">
        <v>233</v>
      </c>
      <c r="ACI11" s="239">
        <v>243</v>
      </c>
      <c r="ACJ11" s="239">
        <v>229</v>
      </c>
      <c r="ACK11" s="239">
        <v>209</v>
      </c>
      <c r="ACL11" s="239">
        <v>195</v>
      </c>
      <c r="ACM11" s="239">
        <v>182</v>
      </c>
      <c r="ACN11" s="239">
        <v>209</v>
      </c>
      <c r="ACO11" s="239">
        <v>187</v>
      </c>
      <c r="ACP11" s="239">
        <v>169</v>
      </c>
      <c r="ACQ11" s="239">
        <v>192</v>
      </c>
      <c r="ACR11" s="239">
        <v>191</v>
      </c>
      <c r="ACS11" s="239">
        <v>160</v>
      </c>
      <c r="ACT11" s="239"/>
      <c r="ACU11" s="239"/>
      <c r="ACV11" s="239"/>
      <c r="ACW11" s="239"/>
      <c r="ACX11" s="239"/>
      <c r="ACY11" s="239"/>
      <c r="ACZ11" s="239"/>
      <c r="ADA11" s="239"/>
      <c r="ADB11" s="239"/>
      <c r="ADC11" s="239"/>
      <c r="ADD11" s="239"/>
      <c r="ADE11" s="239"/>
      <c r="ADF11" s="239"/>
      <c r="ADG11" s="239"/>
      <c r="ADH11" s="239"/>
      <c r="ADI11" s="239"/>
    </row>
    <row r="12" spans="1:789" s="216" customFormat="1" ht="12.75" customHeight="1" x14ac:dyDescent="0.2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1">
        <v>960</v>
      </c>
      <c r="VT12" s="216">
        <v>700</v>
      </c>
      <c r="VU12" s="216">
        <v>603</v>
      </c>
      <c r="VV12" s="216">
        <v>946</v>
      </c>
      <c r="VW12" s="216">
        <v>576</v>
      </c>
      <c r="VX12" s="216">
        <v>665</v>
      </c>
      <c r="VY12" s="216">
        <v>551</v>
      </c>
      <c r="VZ12" s="216">
        <v>589</v>
      </c>
      <c r="WA12" s="216">
        <v>588</v>
      </c>
      <c r="WB12" s="216">
        <v>526</v>
      </c>
      <c r="WC12" s="216">
        <v>566</v>
      </c>
      <c r="WD12" s="272">
        <v>837</v>
      </c>
      <c r="WE12" s="216">
        <v>749</v>
      </c>
      <c r="WF12" s="272">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2">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3">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1">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5">
        <v>894</v>
      </c>
      <c r="ZJ12" s="316">
        <v>819</v>
      </c>
      <c r="ZK12" s="316">
        <v>675</v>
      </c>
      <c r="ZL12" s="316">
        <v>749</v>
      </c>
      <c r="ZM12" s="316">
        <v>763</v>
      </c>
      <c r="ZN12" s="316">
        <v>989</v>
      </c>
      <c r="ZO12" s="316">
        <v>5276</v>
      </c>
      <c r="ZP12" s="232">
        <v>13967</v>
      </c>
      <c r="ZQ12" s="316">
        <v>12973</v>
      </c>
      <c r="ZR12" s="316">
        <v>33337</v>
      </c>
      <c r="ZS12" s="316">
        <v>8335</v>
      </c>
      <c r="ZT12" s="316">
        <v>6250</v>
      </c>
      <c r="ZU12" s="316">
        <v>5553</v>
      </c>
      <c r="ZV12" s="316">
        <v>7890</v>
      </c>
      <c r="ZW12" s="316">
        <v>11002</v>
      </c>
      <c r="ZX12" s="316">
        <f>SUM(ZX9:ZX11)</f>
        <v>3661</v>
      </c>
      <c r="ZY12" s="316">
        <v>2288</v>
      </c>
      <c r="ZZ12" s="316">
        <v>2330</v>
      </c>
      <c r="AAA12" s="316">
        <v>3671</v>
      </c>
      <c r="AAB12" s="316">
        <v>3299</v>
      </c>
      <c r="AAC12" s="316">
        <v>3303</v>
      </c>
      <c r="AAD12" s="316">
        <v>2622</v>
      </c>
      <c r="AAE12" s="301">
        <v>2952</v>
      </c>
      <c r="AAF12" s="316">
        <v>2480</v>
      </c>
      <c r="AAG12" s="316">
        <v>1985</v>
      </c>
      <c r="AAH12" s="316">
        <v>2018</v>
      </c>
      <c r="AAI12" s="316">
        <v>2866</v>
      </c>
      <c r="AAJ12" s="316">
        <v>2264</v>
      </c>
      <c r="AAK12" s="316">
        <v>1461</v>
      </c>
      <c r="AAL12" s="316">
        <v>1374</v>
      </c>
      <c r="AAM12" s="316">
        <v>1681</v>
      </c>
      <c r="AAN12" s="316">
        <v>1283</v>
      </c>
      <c r="AAO12" s="316">
        <v>1260</v>
      </c>
      <c r="AAP12" s="316">
        <v>1231</v>
      </c>
      <c r="AAQ12" s="316">
        <v>1077</v>
      </c>
      <c r="AAR12" s="316">
        <v>1689</v>
      </c>
      <c r="AAS12" s="316">
        <v>1349</v>
      </c>
      <c r="AAT12" s="316">
        <v>989</v>
      </c>
      <c r="AAU12" s="316">
        <v>1072</v>
      </c>
      <c r="AAV12" s="316">
        <v>2147</v>
      </c>
      <c r="AAW12" s="316">
        <v>1270</v>
      </c>
      <c r="AAX12" s="316">
        <v>1837</v>
      </c>
      <c r="AAY12" s="316">
        <v>1610</v>
      </c>
      <c r="AAZ12" s="316">
        <v>1818</v>
      </c>
      <c r="ABA12" s="316">
        <v>1599</v>
      </c>
      <c r="ABB12" s="316">
        <v>1287</v>
      </c>
      <c r="ABC12" s="316">
        <v>1384</v>
      </c>
      <c r="ABD12" s="316">
        <v>2093</v>
      </c>
      <c r="ABE12" s="316">
        <v>1544</v>
      </c>
      <c r="ABF12" s="316">
        <v>1247</v>
      </c>
      <c r="ABG12" s="316">
        <v>1058</v>
      </c>
      <c r="ABH12" s="316">
        <v>1104</v>
      </c>
      <c r="ABI12" s="316">
        <v>1066</v>
      </c>
      <c r="ABJ12" s="316">
        <v>961</v>
      </c>
      <c r="ABK12" s="316">
        <v>1016</v>
      </c>
      <c r="ABL12" s="316">
        <v>920</v>
      </c>
      <c r="ABM12" s="316">
        <v>827</v>
      </c>
      <c r="ABN12" s="316">
        <v>936</v>
      </c>
      <c r="ABO12" s="316">
        <v>861</v>
      </c>
      <c r="ABP12" s="316">
        <v>842</v>
      </c>
      <c r="ABQ12" s="316">
        <v>889</v>
      </c>
      <c r="ABR12" s="316">
        <v>1098</v>
      </c>
      <c r="ABS12" s="316">
        <v>1333</v>
      </c>
      <c r="ABT12" s="316">
        <v>1076</v>
      </c>
      <c r="ABU12" s="316">
        <v>989</v>
      </c>
      <c r="ABV12" s="316">
        <v>1136</v>
      </c>
      <c r="ABW12" s="316">
        <v>1234</v>
      </c>
      <c r="ABX12" s="316">
        <v>804</v>
      </c>
      <c r="ABY12" s="316">
        <v>799</v>
      </c>
      <c r="ABZ12" s="316">
        <v>763</v>
      </c>
      <c r="ACA12" s="316">
        <v>600</v>
      </c>
      <c r="ACB12" s="316">
        <v>590</v>
      </c>
      <c r="ACC12" s="316">
        <v>623</v>
      </c>
      <c r="ACD12" s="316">
        <v>614</v>
      </c>
      <c r="ACE12" s="316">
        <v>558</v>
      </c>
      <c r="ACF12" s="316">
        <v>470</v>
      </c>
      <c r="ACG12" s="316">
        <v>501</v>
      </c>
      <c r="ACH12" s="316">
        <v>529</v>
      </c>
      <c r="ACI12" s="316">
        <v>535</v>
      </c>
      <c r="ACJ12" s="316">
        <v>576</v>
      </c>
      <c r="ACK12" s="316">
        <v>544</v>
      </c>
      <c r="ACL12" s="316">
        <v>518</v>
      </c>
      <c r="ACM12" s="316">
        <v>506</v>
      </c>
      <c r="ACN12" s="316">
        <v>467</v>
      </c>
      <c r="ACO12" s="316">
        <v>385</v>
      </c>
      <c r="ACP12" s="316">
        <v>404</v>
      </c>
      <c r="ACQ12" s="316">
        <v>365</v>
      </c>
      <c r="ACR12" s="316">
        <v>407</v>
      </c>
      <c r="ACS12" s="316">
        <v>375</v>
      </c>
      <c r="ACT12" s="316"/>
      <c r="ACU12" s="316"/>
      <c r="ACV12" s="316"/>
      <c r="ACW12" s="316"/>
      <c r="ACX12" s="316"/>
      <c r="ACY12" s="316"/>
      <c r="ACZ12" s="316"/>
      <c r="ADA12" s="316"/>
      <c r="ADB12" s="316"/>
      <c r="ADC12" s="316"/>
      <c r="ADD12" s="316"/>
      <c r="ADE12" s="316"/>
      <c r="ADF12" s="316"/>
      <c r="ADG12" s="316"/>
      <c r="ADH12" s="316"/>
      <c r="ADI12" s="316"/>
    </row>
    <row r="13" spans="1:789" s="98" customFormat="1" ht="12.75" customHeight="1" x14ac:dyDescent="0.2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3">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7">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5">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v>382</v>
      </c>
      <c r="ABS13" s="239">
        <v>396</v>
      </c>
      <c r="ABT13" s="239">
        <v>371</v>
      </c>
      <c r="ABU13" s="239">
        <v>316</v>
      </c>
      <c r="ABV13" s="239">
        <v>560</v>
      </c>
      <c r="ABW13" s="239">
        <v>703</v>
      </c>
      <c r="ABX13" s="239">
        <v>372</v>
      </c>
      <c r="ABY13" s="239">
        <v>283</v>
      </c>
      <c r="ABZ13" s="239">
        <v>269</v>
      </c>
      <c r="ACA13" s="239">
        <v>235</v>
      </c>
      <c r="ACB13" s="239">
        <v>230</v>
      </c>
      <c r="ACC13" s="239">
        <v>189</v>
      </c>
      <c r="ACD13" s="239">
        <v>164</v>
      </c>
      <c r="ACE13" s="239">
        <v>173</v>
      </c>
      <c r="ACF13" s="239">
        <v>238</v>
      </c>
      <c r="ACG13" s="239">
        <v>205</v>
      </c>
      <c r="ACH13" s="239">
        <v>210</v>
      </c>
      <c r="ACI13" s="239">
        <v>225</v>
      </c>
      <c r="ACJ13" s="239">
        <v>197</v>
      </c>
      <c r="ACK13" s="239">
        <v>230</v>
      </c>
      <c r="ACL13" s="239">
        <v>161</v>
      </c>
      <c r="ACM13" s="239">
        <v>164</v>
      </c>
      <c r="ACN13" s="239">
        <v>143</v>
      </c>
      <c r="ACO13" s="239">
        <v>147</v>
      </c>
      <c r="ACP13" s="239">
        <v>159</v>
      </c>
      <c r="ACQ13" s="239">
        <v>150</v>
      </c>
      <c r="ACR13" s="239">
        <v>133</v>
      </c>
      <c r="ACS13" s="239">
        <v>136</v>
      </c>
      <c r="ACT13" s="239"/>
      <c r="ACU13" s="239"/>
      <c r="ACV13" s="239"/>
      <c r="ACW13" s="239"/>
      <c r="ACX13" s="239"/>
      <c r="ACY13" s="239"/>
      <c r="ACZ13" s="239"/>
      <c r="ADA13" s="239"/>
      <c r="ADB13" s="239"/>
      <c r="ADC13" s="239"/>
      <c r="ADD13" s="239"/>
      <c r="ADE13" s="239"/>
      <c r="ADF13" s="239"/>
      <c r="ADG13" s="239"/>
      <c r="ADH13" s="239"/>
      <c r="ADI13" s="239"/>
    </row>
    <row r="14" spans="1:789" s="98" customFormat="1" ht="12.75" customHeight="1" x14ac:dyDescent="0.2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3">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2">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5">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v>713</v>
      </c>
      <c r="ABS14" s="239">
        <v>661</v>
      </c>
      <c r="ABT14" s="239">
        <v>646</v>
      </c>
      <c r="ABU14" s="239">
        <v>567</v>
      </c>
      <c r="ABV14" s="239">
        <v>782</v>
      </c>
      <c r="ABW14" s="239">
        <v>964</v>
      </c>
      <c r="ABX14" s="239">
        <v>638</v>
      </c>
      <c r="ABY14" s="239">
        <v>560</v>
      </c>
      <c r="ABZ14" s="239">
        <v>497</v>
      </c>
      <c r="ACA14" s="239">
        <v>399</v>
      </c>
      <c r="ACB14" s="239">
        <v>400</v>
      </c>
      <c r="ACC14" s="239">
        <v>347</v>
      </c>
      <c r="ACD14" s="239">
        <v>297</v>
      </c>
      <c r="ACE14" s="239">
        <v>323</v>
      </c>
      <c r="ACF14" s="239">
        <v>261</v>
      </c>
      <c r="ACG14" s="239">
        <v>233</v>
      </c>
      <c r="ACH14" s="239">
        <v>259</v>
      </c>
      <c r="ACI14" s="239">
        <v>285</v>
      </c>
      <c r="ACJ14" s="239">
        <v>308</v>
      </c>
      <c r="ACK14" s="239">
        <v>322</v>
      </c>
      <c r="ACL14" s="239">
        <v>271</v>
      </c>
      <c r="ACM14" s="239">
        <v>271</v>
      </c>
      <c r="ACN14" s="239">
        <v>218</v>
      </c>
      <c r="ACO14" s="239">
        <v>211</v>
      </c>
      <c r="ACP14" s="239">
        <v>263</v>
      </c>
      <c r="ACQ14" s="239">
        <v>225</v>
      </c>
      <c r="ACR14" s="239">
        <v>206</v>
      </c>
      <c r="ACS14" s="239">
        <v>227</v>
      </c>
      <c r="ACT14" s="239"/>
      <c r="ACU14" s="239"/>
      <c r="ACV14" s="239"/>
      <c r="ACW14" s="239"/>
      <c r="ACX14" s="239"/>
      <c r="ACY14" s="239"/>
      <c r="ACZ14" s="239"/>
      <c r="ADA14" s="239"/>
      <c r="ADB14" s="239"/>
      <c r="ADC14" s="239"/>
      <c r="ADD14" s="239"/>
      <c r="ADE14" s="239"/>
      <c r="ADF14" s="239"/>
      <c r="ADG14" s="239"/>
      <c r="ADH14" s="239"/>
      <c r="ADI14" s="239"/>
    </row>
    <row r="15" spans="1:789" s="98" customFormat="1" ht="12.75" customHeight="1" x14ac:dyDescent="0.2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3">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2">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5">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v>534</v>
      </c>
      <c r="ABS15" s="239">
        <v>547</v>
      </c>
      <c r="ABT15" s="239">
        <v>497</v>
      </c>
      <c r="ABU15" s="239">
        <v>421</v>
      </c>
      <c r="ABV15" s="239">
        <v>672</v>
      </c>
      <c r="ABW15" s="239">
        <v>816</v>
      </c>
      <c r="ABX15" s="239">
        <v>542</v>
      </c>
      <c r="ABY15" s="239">
        <v>468</v>
      </c>
      <c r="ABZ15" s="239">
        <v>372</v>
      </c>
      <c r="ACA15" s="239">
        <v>257</v>
      </c>
      <c r="ACB15" s="239">
        <v>291</v>
      </c>
      <c r="ACC15" s="239">
        <v>253</v>
      </c>
      <c r="ACD15" s="239">
        <v>210</v>
      </c>
      <c r="ACE15" s="239">
        <v>209</v>
      </c>
      <c r="ACF15" s="239">
        <v>185</v>
      </c>
      <c r="ACG15" s="239">
        <v>194</v>
      </c>
      <c r="ACH15" s="239">
        <v>186</v>
      </c>
      <c r="ACI15" s="239">
        <v>203</v>
      </c>
      <c r="ACJ15" s="239">
        <v>199</v>
      </c>
      <c r="ACK15" s="239">
        <v>216</v>
      </c>
      <c r="ACL15" s="239">
        <v>203</v>
      </c>
      <c r="ACM15" s="239">
        <v>185</v>
      </c>
      <c r="ACN15" s="239">
        <v>171</v>
      </c>
      <c r="ACO15" s="239">
        <v>149</v>
      </c>
      <c r="ACP15" s="239">
        <v>169</v>
      </c>
      <c r="ACQ15" s="239">
        <v>162</v>
      </c>
      <c r="ACR15" s="239">
        <v>155</v>
      </c>
      <c r="ACS15" s="239">
        <v>145</v>
      </c>
      <c r="ACT15" s="239"/>
      <c r="ACU15" s="239"/>
      <c r="ACV15" s="239"/>
      <c r="ACW15" s="239"/>
      <c r="ACX15" s="239"/>
      <c r="ACY15" s="239"/>
      <c r="ACZ15" s="239"/>
      <c r="ADA15" s="239"/>
      <c r="ADB15" s="239"/>
      <c r="ADC15" s="239"/>
      <c r="ADD15" s="239"/>
      <c r="ADE15" s="239"/>
      <c r="ADF15" s="239"/>
      <c r="ADG15" s="239"/>
      <c r="ADH15" s="239"/>
      <c r="ADI15" s="239"/>
    </row>
    <row r="16" spans="1:789" s="216" customFormat="1" ht="12.75" customHeight="1" x14ac:dyDescent="0.2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1">
        <v>409</v>
      </c>
      <c r="VT16" s="216">
        <v>380</v>
      </c>
      <c r="VU16" s="216">
        <v>381</v>
      </c>
      <c r="VV16" s="216">
        <v>396</v>
      </c>
      <c r="VW16" s="216">
        <v>441</v>
      </c>
      <c r="VX16" s="216">
        <v>379</v>
      </c>
      <c r="VY16" s="216">
        <v>363</v>
      </c>
      <c r="VZ16" s="216">
        <v>422</v>
      </c>
      <c r="WA16" s="216">
        <v>421</v>
      </c>
      <c r="WB16" s="216">
        <v>420</v>
      </c>
      <c r="WC16" s="216">
        <v>381</v>
      </c>
      <c r="WD16" s="272">
        <v>443</v>
      </c>
      <c r="WE16" s="216">
        <v>409</v>
      </c>
      <c r="WF16" s="272">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2">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3">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1">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3">
        <v>533</v>
      </c>
      <c r="ZJ16" s="316">
        <v>517</v>
      </c>
      <c r="ZK16" s="316">
        <v>460</v>
      </c>
      <c r="ZL16" s="316">
        <v>429</v>
      </c>
      <c r="ZM16" s="316">
        <v>458</v>
      </c>
      <c r="ZN16" s="316">
        <v>675</v>
      </c>
      <c r="ZO16" s="316">
        <v>8700</v>
      </c>
      <c r="ZP16" s="232">
        <v>22002</v>
      </c>
      <c r="ZQ16" s="316">
        <v>20508</v>
      </c>
      <c r="ZR16" s="316">
        <v>15911</v>
      </c>
      <c r="ZS16" s="316">
        <v>9485</v>
      </c>
      <c r="ZT16" s="316">
        <v>10538</v>
      </c>
      <c r="ZU16" s="316">
        <v>8685</v>
      </c>
      <c r="ZV16" s="316">
        <v>8947</v>
      </c>
      <c r="ZW16" s="316">
        <v>10634</v>
      </c>
      <c r="ZX16" s="316">
        <f>SUM(ZX14:ZX15)</f>
        <v>4236</v>
      </c>
      <c r="ZY16" s="316">
        <v>2826</v>
      </c>
      <c r="ZZ16" s="316">
        <v>2539</v>
      </c>
      <c r="AAA16" s="316">
        <v>2411</v>
      </c>
      <c r="AAB16" s="316">
        <v>2361</v>
      </c>
      <c r="AAC16" s="316">
        <v>2757</v>
      </c>
      <c r="AAD16" s="316">
        <v>2217</v>
      </c>
      <c r="AAE16" s="301">
        <v>3023</v>
      </c>
      <c r="AAF16" s="316">
        <v>2339</v>
      </c>
      <c r="AAG16" s="316">
        <v>2289</v>
      </c>
      <c r="AAH16" s="316">
        <v>2049</v>
      </c>
      <c r="AAI16" s="316">
        <v>1759</v>
      </c>
      <c r="AAJ16" s="316">
        <v>1770</v>
      </c>
      <c r="AAK16" s="316">
        <v>1532</v>
      </c>
      <c r="AAL16" s="316">
        <v>1534</v>
      </c>
      <c r="AAM16" s="316">
        <v>1506</v>
      </c>
      <c r="AAN16" s="316">
        <v>1533</v>
      </c>
      <c r="AAO16" s="316">
        <v>1493</v>
      </c>
      <c r="AAP16" s="316">
        <v>1461</v>
      </c>
      <c r="AAQ16" s="316">
        <v>1297</v>
      </c>
      <c r="AAR16" s="316">
        <v>1649</v>
      </c>
      <c r="AAS16" s="316">
        <v>1224</v>
      </c>
      <c r="AAT16" s="316">
        <v>1135</v>
      </c>
      <c r="AAU16" s="316">
        <v>1054</v>
      </c>
      <c r="AAV16" s="316">
        <v>2240</v>
      </c>
      <c r="AAW16" s="316">
        <v>1339</v>
      </c>
      <c r="AAX16" s="316">
        <v>2118</v>
      </c>
      <c r="AAY16" s="316">
        <v>1398</v>
      </c>
      <c r="AAZ16" s="316">
        <v>1735</v>
      </c>
      <c r="ABA16" s="316">
        <v>1604</v>
      </c>
      <c r="ABB16" s="316">
        <v>1457</v>
      </c>
      <c r="ABC16" s="316">
        <v>1456</v>
      </c>
      <c r="ABD16" s="316">
        <v>2230</v>
      </c>
      <c r="ABE16" s="316">
        <v>2256</v>
      </c>
      <c r="ABF16" s="316">
        <v>1820</v>
      </c>
      <c r="ABG16" s="316">
        <v>1502</v>
      </c>
      <c r="ABH16" s="316">
        <v>1583</v>
      </c>
      <c r="ABI16" s="316">
        <v>1543</v>
      </c>
      <c r="ABJ16" s="316">
        <v>1303</v>
      </c>
      <c r="ABK16" s="316">
        <v>1226</v>
      </c>
      <c r="ABL16" s="316">
        <v>1198</v>
      </c>
      <c r="ABM16" s="316">
        <v>1183</v>
      </c>
      <c r="ABN16" s="316">
        <v>1124</v>
      </c>
      <c r="ABO16" s="316">
        <v>1068</v>
      </c>
      <c r="ABP16" s="316">
        <v>1116</v>
      </c>
      <c r="ABQ16" s="316">
        <v>1110</v>
      </c>
      <c r="ABR16" s="316">
        <v>1247</v>
      </c>
      <c r="ABS16" s="316">
        <v>1208</v>
      </c>
      <c r="ABT16" s="316">
        <v>1143</v>
      </c>
      <c r="ABU16" s="316">
        <v>988</v>
      </c>
      <c r="ABV16" s="316">
        <v>1454</v>
      </c>
      <c r="ABW16" s="316">
        <v>1780</v>
      </c>
      <c r="ABX16" s="316">
        <v>1180</v>
      </c>
      <c r="ABY16" s="316">
        <v>1028</v>
      </c>
      <c r="ABZ16" s="316">
        <v>869</v>
      </c>
      <c r="ACA16" s="316">
        <v>656</v>
      </c>
      <c r="ACB16" s="316">
        <v>691</v>
      </c>
      <c r="ACC16" s="316">
        <v>600</v>
      </c>
      <c r="ACD16" s="316">
        <v>507</v>
      </c>
      <c r="ACE16" s="316">
        <v>532</v>
      </c>
      <c r="ACF16" s="316">
        <v>446</v>
      </c>
      <c r="ACG16" s="316">
        <v>427</v>
      </c>
      <c r="ACH16" s="316">
        <v>445</v>
      </c>
      <c r="ACI16" s="316">
        <v>488</v>
      </c>
      <c r="ACJ16" s="316">
        <v>507</v>
      </c>
      <c r="ACK16" s="316">
        <v>538</v>
      </c>
      <c r="ACL16" s="316">
        <v>474</v>
      </c>
      <c r="ACM16" s="316">
        <v>456</v>
      </c>
      <c r="ACN16" s="316">
        <v>389</v>
      </c>
      <c r="ACO16" s="316">
        <v>360</v>
      </c>
      <c r="ACP16" s="316">
        <v>432</v>
      </c>
      <c r="ACQ16" s="316">
        <v>387</v>
      </c>
      <c r="ACR16" s="316">
        <v>361</v>
      </c>
      <c r="ACS16" s="316">
        <v>372</v>
      </c>
      <c r="ACT16" s="316"/>
      <c r="ACU16" s="316"/>
      <c r="ACV16" s="316"/>
      <c r="ACW16" s="316"/>
      <c r="ACX16" s="316"/>
      <c r="ACY16" s="316"/>
      <c r="ACZ16" s="316"/>
      <c r="ADA16" s="316"/>
      <c r="ADB16" s="316"/>
      <c r="ADC16" s="316"/>
      <c r="ADD16" s="316"/>
      <c r="ADE16" s="316"/>
      <c r="ADF16" s="316"/>
      <c r="ADG16" s="316"/>
      <c r="ADH16" s="316"/>
      <c r="ADI16" s="316"/>
    </row>
    <row r="17" spans="1:16383" s="98" customFormat="1" ht="12.75" customHeight="1" x14ac:dyDescent="0.2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3">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2">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5">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v>382</v>
      </c>
      <c r="ABS17" s="239">
        <v>369</v>
      </c>
      <c r="ABT17" s="239">
        <v>306</v>
      </c>
      <c r="ABU17" s="239">
        <v>244</v>
      </c>
      <c r="ABV17" s="239">
        <v>410</v>
      </c>
      <c r="ABW17" s="239">
        <v>524</v>
      </c>
      <c r="ABX17" s="239">
        <v>290</v>
      </c>
      <c r="ABY17" s="239">
        <v>283</v>
      </c>
      <c r="ABZ17" s="239">
        <v>230</v>
      </c>
      <c r="ACA17" s="239">
        <v>223</v>
      </c>
      <c r="ACB17" s="239">
        <v>305</v>
      </c>
      <c r="ACC17" s="239">
        <v>358</v>
      </c>
      <c r="ACD17" s="239">
        <v>217</v>
      </c>
      <c r="ACE17" s="239">
        <v>168</v>
      </c>
      <c r="ACF17" s="239">
        <v>137</v>
      </c>
      <c r="ACG17" s="239">
        <v>112</v>
      </c>
      <c r="ACH17" s="239">
        <v>139</v>
      </c>
      <c r="ACI17" s="239">
        <v>179</v>
      </c>
      <c r="ACJ17" s="239">
        <v>176</v>
      </c>
      <c r="ACK17" s="239">
        <v>170</v>
      </c>
      <c r="ACL17" s="239">
        <v>147</v>
      </c>
      <c r="ACM17" s="239">
        <v>142</v>
      </c>
      <c r="ACN17" s="239">
        <v>117</v>
      </c>
      <c r="ACO17" s="239">
        <v>120</v>
      </c>
      <c r="ACP17" s="239">
        <v>152</v>
      </c>
      <c r="ACQ17" s="239">
        <v>122</v>
      </c>
      <c r="ACR17" s="239">
        <v>134</v>
      </c>
      <c r="ACS17" s="239">
        <v>127</v>
      </c>
      <c r="ACT17" s="239"/>
      <c r="ACU17" s="239"/>
      <c r="ACV17" s="239"/>
      <c r="ACW17" s="239"/>
      <c r="ACX17" s="239"/>
      <c r="ACY17" s="239"/>
      <c r="ACZ17" s="239"/>
      <c r="ADA17" s="239"/>
      <c r="ADB17" s="239"/>
      <c r="ADC17" s="239"/>
      <c r="ADD17" s="239"/>
      <c r="ADE17" s="239"/>
      <c r="ADF17" s="239"/>
      <c r="ADG17" s="239"/>
      <c r="ADH17" s="239"/>
      <c r="ADI17" s="239"/>
    </row>
    <row r="18" spans="1:16383" s="98" customFormat="1" ht="12.75" customHeight="1" x14ac:dyDescent="0.2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3">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2">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5">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v>112</v>
      </c>
      <c r="ABS18" s="239">
        <v>123</v>
      </c>
      <c r="ABT18" s="239">
        <v>118</v>
      </c>
      <c r="ABU18" s="239">
        <v>82</v>
      </c>
      <c r="ABV18" s="239">
        <v>131</v>
      </c>
      <c r="ABW18" s="239">
        <v>127</v>
      </c>
      <c r="ABX18" s="239">
        <v>104</v>
      </c>
      <c r="ABY18" s="239">
        <v>96</v>
      </c>
      <c r="ABZ18" s="239">
        <v>88</v>
      </c>
      <c r="ACA18" s="239">
        <v>73</v>
      </c>
      <c r="ACB18" s="239">
        <v>51</v>
      </c>
      <c r="ACC18" s="239">
        <v>39</v>
      </c>
      <c r="ACD18" s="239">
        <v>39</v>
      </c>
      <c r="ACE18" s="239">
        <v>34</v>
      </c>
      <c r="ACF18" s="239">
        <v>24</v>
      </c>
      <c r="ACG18" s="239">
        <v>24</v>
      </c>
      <c r="ACH18" s="239">
        <v>31</v>
      </c>
      <c r="ACI18" s="239">
        <v>42</v>
      </c>
      <c r="ACJ18" s="239">
        <v>34</v>
      </c>
      <c r="ACK18" s="239">
        <v>34</v>
      </c>
      <c r="ACL18" s="239">
        <v>41</v>
      </c>
      <c r="ACM18" s="239">
        <v>39</v>
      </c>
      <c r="ACN18" s="239">
        <v>35</v>
      </c>
      <c r="ACO18" s="239">
        <v>33</v>
      </c>
      <c r="ACP18" s="239">
        <v>27</v>
      </c>
      <c r="ACQ18" s="239">
        <v>37</v>
      </c>
      <c r="ACR18" s="239">
        <v>42</v>
      </c>
      <c r="ACS18" s="239">
        <v>35</v>
      </c>
      <c r="ACT18" s="239"/>
      <c r="ACU18" s="239"/>
      <c r="ACV18" s="239"/>
      <c r="ACW18" s="239"/>
      <c r="ACX18" s="239"/>
      <c r="ACY18" s="239"/>
      <c r="ACZ18" s="239"/>
      <c r="ADA18" s="239"/>
      <c r="ADB18" s="239"/>
      <c r="ADC18" s="239"/>
      <c r="ADD18" s="239"/>
      <c r="ADE18" s="239"/>
      <c r="ADF18" s="239"/>
      <c r="ADG18" s="239"/>
      <c r="ADH18" s="239"/>
      <c r="ADI18" s="239"/>
    </row>
    <row r="19" spans="1:16383" s="224" customFormat="1" ht="12.75" customHeight="1" x14ac:dyDescent="0.2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1">
        <v>272</v>
      </c>
      <c r="VT19" s="20">
        <v>205</v>
      </c>
      <c r="VU19" s="20">
        <v>198</v>
      </c>
      <c r="VV19" s="20">
        <v>186</v>
      </c>
      <c r="VW19" s="20">
        <v>191</v>
      </c>
      <c r="VX19" s="20">
        <v>150</v>
      </c>
      <c r="VY19" s="20">
        <v>152</v>
      </c>
      <c r="VZ19" s="20">
        <v>159</v>
      </c>
      <c r="WA19" s="20">
        <v>208</v>
      </c>
      <c r="WB19" s="20">
        <v>448</v>
      </c>
      <c r="WC19" s="20">
        <v>375</v>
      </c>
      <c r="WD19" s="272">
        <v>269</v>
      </c>
      <c r="WE19" s="20">
        <v>262</v>
      </c>
      <c r="WF19" s="272">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2">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3">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1">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3">
        <v>312</v>
      </c>
      <c r="ZJ19" s="5">
        <v>294</v>
      </c>
      <c r="ZK19" s="5">
        <v>352</v>
      </c>
      <c r="ZL19" s="5">
        <v>262</v>
      </c>
      <c r="ZM19" s="5">
        <v>321</v>
      </c>
      <c r="ZN19" s="5">
        <v>569</v>
      </c>
      <c r="ZO19" s="316">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1">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v>494</v>
      </c>
      <c r="ABS19" s="5">
        <v>492</v>
      </c>
      <c r="ABT19" s="5">
        <v>424</v>
      </c>
      <c r="ABU19" s="5">
        <v>326</v>
      </c>
      <c r="ABV19" s="5">
        <v>541</v>
      </c>
      <c r="ABW19" s="5">
        <v>651</v>
      </c>
      <c r="ABX19" s="5">
        <v>394</v>
      </c>
      <c r="ABY19" s="5">
        <v>379</v>
      </c>
      <c r="ABZ19" s="5">
        <v>318</v>
      </c>
      <c r="ACA19" s="5">
        <v>296</v>
      </c>
      <c r="ACB19" s="5">
        <v>356</v>
      </c>
      <c r="ACC19" s="5">
        <v>397</v>
      </c>
      <c r="ACD19" s="5">
        <v>256</v>
      </c>
      <c r="ACE19" s="5">
        <v>202</v>
      </c>
      <c r="ACF19" s="5">
        <v>161</v>
      </c>
      <c r="ACG19" s="5">
        <v>136</v>
      </c>
      <c r="ACH19" s="5">
        <v>170</v>
      </c>
      <c r="ACI19" s="5">
        <v>221</v>
      </c>
      <c r="ACJ19" s="5">
        <v>210</v>
      </c>
      <c r="ACK19" s="5">
        <v>204</v>
      </c>
      <c r="ACL19" s="5">
        <v>188</v>
      </c>
      <c r="ACM19" s="5">
        <v>181</v>
      </c>
      <c r="ACN19" s="5">
        <v>152</v>
      </c>
      <c r="ACO19" s="5">
        <v>153</v>
      </c>
      <c r="ACP19" s="5">
        <v>179</v>
      </c>
      <c r="ACQ19" s="5">
        <v>159</v>
      </c>
      <c r="ACR19" s="5">
        <v>176</v>
      </c>
      <c r="ACS19" s="5">
        <v>162</v>
      </c>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2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3">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2">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5">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v>163</v>
      </c>
      <c r="ABS20" s="239">
        <v>199</v>
      </c>
      <c r="ABT20" s="239">
        <v>146</v>
      </c>
      <c r="ABU20" s="239">
        <v>111</v>
      </c>
      <c r="ABV20" s="239">
        <v>266</v>
      </c>
      <c r="ABW20" s="239">
        <v>352</v>
      </c>
      <c r="ABX20" s="239">
        <v>203</v>
      </c>
      <c r="ABY20" s="239">
        <v>151</v>
      </c>
      <c r="ABZ20" s="239">
        <v>111</v>
      </c>
      <c r="ACA20" s="239">
        <v>70</v>
      </c>
      <c r="ACB20" s="239">
        <v>106</v>
      </c>
      <c r="ACC20" s="239">
        <v>85</v>
      </c>
      <c r="ACD20" s="239">
        <v>94</v>
      </c>
      <c r="ACE20" s="239">
        <v>111</v>
      </c>
      <c r="ACF20" s="239">
        <v>82</v>
      </c>
      <c r="ACG20" s="239">
        <v>72</v>
      </c>
      <c r="ACH20" s="239">
        <v>57</v>
      </c>
      <c r="ACI20" s="239">
        <v>67</v>
      </c>
      <c r="ACJ20" s="239">
        <v>81</v>
      </c>
      <c r="ACK20" s="239">
        <v>65</v>
      </c>
      <c r="ACL20" s="239">
        <v>66</v>
      </c>
      <c r="ACM20" s="239">
        <v>55</v>
      </c>
      <c r="ACN20" s="239">
        <v>64</v>
      </c>
      <c r="ACO20" s="239">
        <v>77</v>
      </c>
      <c r="ACP20" s="239">
        <v>67</v>
      </c>
      <c r="ACQ20" s="239">
        <v>52</v>
      </c>
      <c r="ACR20" s="239">
        <v>83</v>
      </c>
      <c r="ACS20" s="239">
        <v>48</v>
      </c>
      <c r="ACT20" s="239"/>
      <c r="ACU20" s="239"/>
      <c r="ACV20" s="239"/>
      <c r="ACW20" s="239"/>
      <c r="ACX20" s="239"/>
      <c r="ACY20" s="239"/>
      <c r="ACZ20" s="239"/>
      <c r="ADA20" s="239"/>
      <c r="ADB20" s="239"/>
      <c r="ADC20" s="239"/>
      <c r="ADD20" s="239"/>
      <c r="ADE20" s="239"/>
      <c r="ADF20" s="239"/>
      <c r="ADG20" s="239"/>
      <c r="ADH20" s="239"/>
      <c r="ADI20" s="239"/>
    </row>
    <row r="21" spans="1:16383" s="98" customFormat="1" ht="12.75" customHeight="1" x14ac:dyDescent="0.2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3">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2">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5">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v>162</v>
      </c>
      <c r="ABS21" s="239">
        <v>214</v>
      </c>
      <c r="ABT21" s="239">
        <v>147</v>
      </c>
      <c r="ABU21" s="239">
        <v>133</v>
      </c>
      <c r="ABV21" s="239">
        <v>331</v>
      </c>
      <c r="ABW21" s="239">
        <v>453</v>
      </c>
      <c r="ABX21" s="239">
        <v>234</v>
      </c>
      <c r="ABY21" s="239">
        <v>163</v>
      </c>
      <c r="ABZ21" s="239">
        <v>112</v>
      </c>
      <c r="ACA21" s="239">
        <v>71</v>
      </c>
      <c r="ACB21" s="239">
        <v>87</v>
      </c>
      <c r="ACC21" s="239">
        <v>76</v>
      </c>
      <c r="ACD21" s="239">
        <v>71</v>
      </c>
      <c r="ACE21" s="239">
        <v>65</v>
      </c>
      <c r="ACF21" s="239">
        <v>73</v>
      </c>
      <c r="ACG21" s="239">
        <v>67</v>
      </c>
      <c r="ACH21" s="239">
        <v>48</v>
      </c>
      <c r="ACI21" s="239">
        <v>66</v>
      </c>
      <c r="ACJ21" s="239">
        <v>53</v>
      </c>
      <c r="ACK21" s="239">
        <v>74</v>
      </c>
      <c r="ACL21" s="239">
        <v>63</v>
      </c>
      <c r="ACM21" s="239">
        <v>73</v>
      </c>
      <c r="ACN21" s="239">
        <v>62</v>
      </c>
      <c r="ACO21" s="239">
        <v>65</v>
      </c>
      <c r="ACP21" s="239">
        <v>70</v>
      </c>
      <c r="ACQ21" s="239">
        <v>60</v>
      </c>
      <c r="ACR21" s="239">
        <v>87</v>
      </c>
      <c r="ACS21" s="239">
        <v>72</v>
      </c>
      <c r="ACT21" s="239"/>
      <c r="ACU21" s="239"/>
      <c r="ACV21" s="239"/>
      <c r="ACW21" s="239"/>
      <c r="ACX21" s="239"/>
      <c r="ACY21" s="239"/>
      <c r="ACZ21" s="239"/>
      <c r="ADA21" s="239"/>
      <c r="ADB21" s="239"/>
      <c r="ADC21" s="239"/>
      <c r="ADD21" s="239"/>
      <c r="ADE21" s="239"/>
      <c r="ADF21" s="239"/>
      <c r="ADG21" s="239"/>
      <c r="ADH21" s="239"/>
      <c r="ADI21" s="239"/>
    </row>
    <row r="22" spans="1:16383" s="98" customFormat="1" ht="12.75" customHeight="1" x14ac:dyDescent="0.2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3">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2">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5">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v>166</v>
      </c>
      <c r="ABS22" s="239">
        <v>186</v>
      </c>
      <c r="ABT22" s="239">
        <v>186</v>
      </c>
      <c r="ABU22" s="239">
        <v>149</v>
      </c>
      <c r="ABV22" s="239">
        <v>245</v>
      </c>
      <c r="ABW22" s="239">
        <v>321</v>
      </c>
      <c r="ABX22" s="239">
        <v>170</v>
      </c>
      <c r="ABY22" s="239">
        <v>141</v>
      </c>
      <c r="ABZ22" s="239">
        <v>117</v>
      </c>
      <c r="ACA22" s="239">
        <v>101</v>
      </c>
      <c r="ACB22" s="239">
        <v>111</v>
      </c>
      <c r="ACC22" s="239">
        <v>92</v>
      </c>
      <c r="ACD22" s="239">
        <v>77</v>
      </c>
      <c r="ACE22" s="239">
        <v>74</v>
      </c>
      <c r="ACF22" s="239">
        <v>76</v>
      </c>
      <c r="ACG22" s="239">
        <v>68</v>
      </c>
      <c r="ACH22" s="239">
        <v>72</v>
      </c>
      <c r="ACI22" s="239">
        <v>86</v>
      </c>
      <c r="ACJ22" s="239">
        <v>79</v>
      </c>
      <c r="ACK22" s="239">
        <v>85</v>
      </c>
      <c r="ACL22" s="239">
        <v>72</v>
      </c>
      <c r="ACM22" s="239">
        <v>72</v>
      </c>
      <c r="ACN22" s="239">
        <v>65</v>
      </c>
      <c r="ACO22" s="239">
        <v>82</v>
      </c>
      <c r="ACP22" s="239">
        <v>75</v>
      </c>
      <c r="ACQ22" s="239">
        <v>72</v>
      </c>
      <c r="ACR22" s="239">
        <v>66</v>
      </c>
      <c r="ACS22" s="239">
        <v>65</v>
      </c>
      <c r="ACT22" s="239"/>
      <c r="ACU22" s="239"/>
      <c r="ACV22" s="239"/>
      <c r="ACW22" s="239"/>
      <c r="ACX22" s="239"/>
      <c r="ACY22" s="239"/>
      <c r="ACZ22" s="239"/>
      <c r="ADA22" s="239"/>
      <c r="ADB22" s="239"/>
      <c r="ADC22" s="239"/>
      <c r="ADD22" s="239"/>
      <c r="ADE22" s="239"/>
      <c r="ADF22" s="239"/>
      <c r="ADG22" s="239"/>
      <c r="ADH22" s="239"/>
      <c r="ADI22" s="239"/>
    </row>
    <row r="23" spans="1:16383" s="98" customFormat="1" ht="12.75" customHeight="1" x14ac:dyDescent="0.2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3">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2">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5">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v>396</v>
      </c>
      <c r="ABS23" s="239">
        <v>469</v>
      </c>
      <c r="ABT23" s="239">
        <v>396</v>
      </c>
      <c r="ABU23" s="239">
        <v>376</v>
      </c>
      <c r="ABV23" s="239">
        <v>701</v>
      </c>
      <c r="ABW23" s="239">
        <v>978</v>
      </c>
      <c r="ABX23" s="239">
        <v>478</v>
      </c>
      <c r="ABY23" s="239">
        <v>408</v>
      </c>
      <c r="ABZ23" s="239">
        <v>346</v>
      </c>
      <c r="ACA23" s="239">
        <v>247</v>
      </c>
      <c r="ACB23" s="239">
        <v>244</v>
      </c>
      <c r="ACC23" s="239">
        <v>233</v>
      </c>
      <c r="ACD23" s="239">
        <v>244</v>
      </c>
      <c r="ACE23" s="239">
        <v>238</v>
      </c>
      <c r="ACF23" s="239">
        <v>204</v>
      </c>
      <c r="ACG23" s="239">
        <v>161</v>
      </c>
      <c r="ACH23" s="239">
        <v>179</v>
      </c>
      <c r="ACI23" s="239">
        <v>197</v>
      </c>
      <c r="ACJ23" s="239">
        <v>183</v>
      </c>
      <c r="ACK23" s="239">
        <v>188</v>
      </c>
      <c r="ACL23" s="239">
        <v>154</v>
      </c>
      <c r="ACM23" s="239">
        <v>200</v>
      </c>
      <c r="ACN23" s="239">
        <v>202</v>
      </c>
      <c r="ACO23" s="239">
        <v>157</v>
      </c>
      <c r="ACP23" s="239">
        <v>158</v>
      </c>
      <c r="ACQ23" s="239">
        <v>166</v>
      </c>
      <c r="ACR23" s="239">
        <v>197</v>
      </c>
      <c r="ACS23" s="239">
        <v>167</v>
      </c>
      <c r="ACT23" s="239"/>
      <c r="ACU23" s="239"/>
      <c r="ACV23" s="239"/>
      <c r="ACW23" s="239"/>
      <c r="ACX23" s="239"/>
      <c r="ACY23" s="239"/>
      <c r="ACZ23" s="239"/>
      <c r="ADA23" s="239"/>
      <c r="ADB23" s="239"/>
      <c r="ADC23" s="239"/>
      <c r="ADD23" s="239"/>
      <c r="ADE23" s="239"/>
      <c r="ADF23" s="239"/>
      <c r="ADG23" s="239"/>
      <c r="ADH23" s="239"/>
      <c r="ADI23" s="239"/>
    </row>
    <row r="24" spans="1:16383" s="98" customFormat="1" ht="12.75" customHeight="1" x14ac:dyDescent="0.2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3">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2">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5">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v>8</v>
      </c>
      <c r="ABS24" s="239">
        <v>16</v>
      </c>
      <c r="ABT24" s="239">
        <v>12</v>
      </c>
      <c r="ABU24" s="239">
        <v>12</v>
      </c>
      <c r="ABV24" s="239">
        <v>33</v>
      </c>
      <c r="ABW24" s="239">
        <v>54</v>
      </c>
      <c r="ABX24" s="239">
        <v>25</v>
      </c>
      <c r="ABY24" s="239">
        <v>18</v>
      </c>
      <c r="ABZ24" s="239">
        <v>7</v>
      </c>
      <c r="ACA24" s="239">
        <v>4</v>
      </c>
      <c r="ACB24" s="239">
        <v>8</v>
      </c>
      <c r="ACC24" s="239">
        <v>3</v>
      </c>
      <c r="ACD24" s="239">
        <v>4</v>
      </c>
      <c r="ACE24" s="239">
        <v>4</v>
      </c>
      <c r="ACF24" s="239">
        <v>8</v>
      </c>
      <c r="ACG24" s="239">
        <v>5</v>
      </c>
      <c r="ACH24" s="239">
        <v>3</v>
      </c>
      <c r="ACI24" s="239">
        <v>8</v>
      </c>
      <c r="ACJ24" s="239">
        <v>7</v>
      </c>
      <c r="ACK24" s="239">
        <v>3</v>
      </c>
      <c r="ACL24" s="239">
        <v>5</v>
      </c>
      <c r="ACM24" s="239">
        <v>2</v>
      </c>
      <c r="ACN24" s="239">
        <v>2</v>
      </c>
      <c r="ACO24" s="239">
        <v>7</v>
      </c>
      <c r="ACP24" s="239">
        <v>6</v>
      </c>
      <c r="ACQ24" s="239">
        <v>9</v>
      </c>
      <c r="ACR24" s="239">
        <v>17</v>
      </c>
      <c r="ACS24" s="239">
        <v>14</v>
      </c>
      <c r="ACT24" s="239"/>
      <c r="ACU24" s="239"/>
      <c r="ACV24" s="239"/>
      <c r="ACW24" s="239"/>
      <c r="ACX24" s="239"/>
      <c r="ACY24" s="239"/>
      <c r="ACZ24" s="239"/>
      <c r="ADA24" s="239"/>
      <c r="ADB24" s="239"/>
      <c r="ADC24" s="239"/>
      <c r="ADD24" s="239"/>
      <c r="ADE24" s="239"/>
      <c r="ADF24" s="239"/>
      <c r="ADG24" s="239"/>
      <c r="ADH24" s="239"/>
      <c r="ADI24" s="239"/>
    </row>
    <row r="25" spans="1:16383" s="98" customFormat="1" ht="12.75" customHeight="1" x14ac:dyDescent="0.2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3">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2">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5">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v>873</v>
      </c>
      <c r="ABS25" s="239">
        <v>841</v>
      </c>
      <c r="ABT25" s="239">
        <v>807</v>
      </c>
      <c r="ABU25" s="239">
        <v>827</v>
      </c>
      <c r="ABV25" s="239">
        <v>1078</v>
      </c>
      <c r="ABW25" s="239">
        <v>1125</v>
      </c>
      <c r="ABX25" s="239">
        <v>732</v>
      </c>
      <c r="ABY25" s="239">
        <v>687</v>
      </c>
      <c r="ABZ25" s="239">
        <v>651</v>
      </c>
      <c r="ACA25" s="239">
        <v>494</v>
      </c>
      <c r="ACB25" s="239">
        <v>462</v>
      </c>
      <c r="ACC25" s="239">
        <v>491</v>
      </c>
      <c r="ACD25" s="239">
        <v>388</v>
      </c>
      <c r="ACE25" s="239">
        <v>381</v>
      </c>
      <c r="ACF25" s="239">
        <v>347</v>
      </c>
      <c r="ACG25" s="239">
        <v>308</v>
      </c>
      <c r="ACH25" s="239">
        <v>367</v>
      </c>
      <c r="ACI25" s="239">
        <v>370</v>
      </c>
      <c r="ACJ25" s="239">
        <v>389</v>
      </c>
      <c r="ACK25" s="239">
        <v>352</v>
      </c>
      <c r="ACL25" s="239">
        <v>323</v>
      </c>
      <c r="ACM25" s="239">
        <v>340</v>
      </c>
      <c r="ACN25" s="239">
        <v>325</v>
      </c>
      <c r="ACO25" s="239">
        <v>385</v>
      </c>
      <c r="ACP25" s="239">
        <v>387</v>
      </c>
      <c r="ACQ25" s="239">
        <v>346</v>
      </c>
      <c r="ACR25" s="239">
        <v>393</v>
      </c>
      <c r="ACS25" s="239">
        <v>370</v>
      </c>
      <c r="ACT25" s="239"/>
      <c r="ACU25" s="239"/>
      <c r="ACV25" s="239"/>
      <c r="ACW25" s="239"/>
      <c r="ACX25" s="239"/>
      <c r="ACY25" s="239"/>
      <c r="ACZ25" s="239"/>
      <c r="ADA25" s="239"/>
      <c r="ADB25" s="239"/>
      <c r="ADC25" s="239"/>
      <c r="ADD25" s="239"/>
      <c r="ADE25" s="239"/>
      <c r="ADF25" s="239"/>
      <c r="ADG25" s="239"/>
      <c r="ADH25" s="239"/>
      <c r="ADI25" s="239"/>
    </row>
    <row r="26" spans="1:16383" s="98" customFormat="1" ht="12.75" customHeight="1" x14ac:dyDescent="0.2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3">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2">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5">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v>446</v>
      </c>
      <c r="ABS26" s="239">
        <v>608</v>
      </c>
      <c r="ABT26" s="239">
        <v>389</v>
      </c>
      <c r="ABU26" s="239">
        <v>226</v>
      </c>
      <c r="ABV26" s="239">
        <v>470</v>
      </c>
      <c r="ABW26" s="239">
        <v>886</v>
      </c>
      <c r="ABX26" s="239">
        <v>481</v>
      </c>
      <c r="ABY26" s="239">
        <v>281</v>
      </c>
      <c r="ABZ26" s="239">
        <v>267</v>
      </c>
      <c r="ACA26" s="239">
        <v>215</v>
      </c>
      <c r="ACB26" s="239">
        <v>380</v>
      </c>
      <c r="ACC26" s="239">
        <v>543</v>
      </c>
      <c r="ACD26" s="239">
        <v>413</v>
      </c>
      <c r="ACE26" s="239">
        <v>231</v>
      </c>
      <c r="ACF26" s="239">
        <v>151</v>
      </c>
      <c r="ACG26" s="239">
        <v>106</v>
      </c>
      <c r="ACH26" s="239">
        <v>86</v>
      </c>
      <c r="ACI26" s="239">
        <v>111</v>
      </c>
      <c r="ACJ26" s="239">
        <v>132</v>
      </c>
      <c r="ACK26" s="239">
        <v>151</v>
      </c>
      <c r="ACL26" s="239">
        <v>176</v>
      </c>
      <c r="ACM26" s="239">
        <v>179</v>
      </c>
      <c r="ACN26" s="239">
        <v>150</v>
      </c>
      <c r="ACO26" s="239">
        <v>125</v>
      </c>
      <c r="ACP26" s="239">
        <v>91</v>
      </c>
      <c r="ACQ26" s="239">
        <v>89</v>
      </c>
      <c r="ACR26" s="239">
        <v>94</v>
      </c>
      <c r="ACS26" s="239">
        <v>101</v>
      </c>
      <c r="ACT26" s="239"/>
      <c r="ACU26" s="239"/>
      <c r="ACV26" s="239"/>
      <c r="ACW26" s="239"/>
      <c r="ACX26" s="239"/>
      <c r="ACY26" s="239"/>
      <c r="ACZ26" s="239"/>
      <c r="ADA26" s="239"/>
      <c r="ADB26" s="239"/>
      <c r="ADC26" s="239"/>
      <c r="ADD26" s="239"/>
      <c r="ADE26" s="239"/>
      <c r="ADF26" s="239"/>
      <c r="ADG26" s="239"/>
      <c r="ADH26" s="239"/>
      <c r="ADI26" s="239"/>
    </row>
    <row r="27" spans="1:16383" s="98" customFormat="1" ht="12.75" customHeight="1" x14ac:dyDescent="0.2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3">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2">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5">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v>1197</v>
      </c>
      <c r="ABS27" s="239">
        <v>1145</v>
      </c>
      <c r="ABT27" s="239">
        <v>1070</v>
      </c>
      <c r="ABU27" s="239">
        <v>992</v>
      </c>
      <c r="ABV27" s="239">
        <v>1433</v>
      </c>
      <c r="ABW27" s="239">
        <v>1879</v>
      </c>
      <c r="ABX27" s="239">
        <v>1100</v>
      </c>
      <c r="ABY27" s="239">
        <v>966</v>
      </c>
      <c r="ABZ27" s="239">
        <v>889</v>
      </c>
      <c r="ACA27" s="239">
        <v>816</v>
      </c>
      <c r="ACB27" s="239">
        <v>834</v>
      </c>
      <c r="ACC27" s="239">
        <v>810</v>
      </c>
      <c r="ACD27" s="239">
        <v>650</v>
      </c>
      <c r="ACE27" s="239">
        <v>564</v>
      </c>
      <c r="ACF27" s="239">
        <v>546</v>
      </c>
      <c r="ACG27" s="239">
        <v>490</v>
      </c>
      <c r="ACH27" s="239">
        <v>509</v>
      </c>
      <c r="ACI27" s="239">
        <v>599</v>
      </c>
      <c r="ACJ27" s="239">
        <v>596</v>
      </c>
      <c r="ACK27" s="239">
        <v>645</v>
      </c>
      <c r="ACL27" s="239">
        <v>567</v>
      </c>
      <c r="ACM27" s="239">
        <v>646</v>
      </c>
      <c r="ACN27" s="239">
        <v>555</v>
      </c>
      <c r="ACO27" s="239">
        <v>517</v>
      </c>
      <c r="ACP27" s="239">
        <v>489</v>
      </c>
      <c r="ACQ27" s="239">
        <v>462</v>
      </c>
      <c r="ACR27" s="239">
        <v>500</v>
      </c>
      <c r="ACS27" s="239">
        <v>443</v>
      </c>
      <c r="ACT27" s="239"/>
      <c r="ACU27" s="239"/>
      <c r="ACV27" s="239"/>
      <c r="ACW27" s="239"/>
      <c r="ACX27" s="239"/>
      <c r="ACY27" s="239"/>
      <c r="ACZ27" s="239"/>
      <c r="ADA27" s="239"/>
      <c r="ADB27" s="239"/>
      <c r="ADC27" s="239"/>
      <c r="ADD27" s="239"/>
      <c r="ADE27" s="239"/>
      <c r="ADF27" s="239"/>
      <c r="ADG27" s="239"/>
      <c r="ADH27" s="239"/>
      <c r="ADI27" s="239"/>
    </row>
    <row r="28" spans="1:16383" s="98" customFormat="1" ht="12.75" customHeight="1" x14ac:dyDescent="0.2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3">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2">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5">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v>249</v>
      </c>
      <c r="ABS28" s="239">
        <v>241</v>
      </c>
      <c r="ABT28" s="239">
        <v>213</v>
      </c>
      <c r="ABU28" s="239">
        <v>205</v>
      </c>
      <c r="ABV28" s="239">
        <v>194</v>
      </c>
      <c r="ABW28" s="239">
        <v>249</v>
      </c>
      <c r="ABX28" s="239">
        <v>159</v>
      </c>
      <c r="ABY28" s="239">
        <v>133</v>
      </c>
      <c r="ABZ28" s="239">
        <v>91</v>
      </c>
      <c r="ACA28" s="239">
        <v>161</v>
      </c>
      <c r="ACB28" s="239">
        <v>226</v>
      </c>
      <c r="ACC28" s="239">
        <v>218</v>
      </c>
      <c r="ACD28" s="239">
        <v>86</v>
      </c>
      <c r="ACE28" s="239">
        <v>92</v>
      </c>
      <c r="ACF28" s="239">
        <v>77</v>
      </c>
      <c r="ACG28" s="239">
        <v>76</v>
      </c>
      <c r="ACH28" s="239">
        <v>56</v>
      </c>
      <c r="ACI28" s="239">
        <v>84</v>
      </c>
      <c r="ACJ28" s="239">
        <v>66</v>
      </c>
      <c r="ACK28" s="239">
        <v>99</v>
      </c>
      <c r="ACL28" s="239">
        <v>92</v>
      </c>
      <c r="ACM28" s="239">
        <v>84</v>
      </c>
      <c r="ACN28" s="239">
        <v>98</v>
      </c>
      <c r="ACO28" s="239">
        <v>98</v>
      </c>
      <c r="ACP28" s="239">
        <v>95</v>
      </c>
      <c r="ACQ28" s="239">
        <v>92</v>
      </c>
      <c r="ACR28" s="239">
        <v>92</v>
      </c>
      <c r="ACS28" s="239">
        <v>94</v>
      </c>
      <c r="ACT28" s="239"/>
      <c r="ACU28" s="239"/>
      <c r="ACV28" s="239"/>
      <c r="ACW28" s="239"/>
      <c r="ACX28" s="239"/>
      <c r="ACY28" s="239"/>
      <c r="ACZ28" s="239"/>
      <c r="ADA28" s="239"/>
      <c r="ADB28" s="239"/>
      <c r="ADC28" s="239"/>
      <c r="ADD28" s="239"/>
      <c r="ADE28" s="239"/>
      <c r="ADF28" s="239"/>
      <c r="ADG28" s="239"/>
      <c r="ADH28" s="239"/>
      <c r="ADI28" s="239"/>
    </row>
    <row r="29" spans="1:16383" s="98" customFormat="1" ht="12.75" customHeight="1" x14ac:dyDescent="0.2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3">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2">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5">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v>1016</v>
      </c>
      <c r="ABS29" s="239">
        <v>980</v>
      </c>
      <c r="ABT29" s="239">
        <v>945</v>
      </c>
      <c r="ABU29" s="239">
        <v>855</v>
      </c>
      <c r="ABV29" s="239">
        <v>1242</v>
      </c>
      <c r="ABW29" s="239">
        <v>1266</v>
      </c>
      <c r="ABX29" s="239">
        <v>862</v>
      </c>
      <c r="ABY29" s="239">
        <v>756</v>
      </c>
      <c r="ABZ29" s="239">
        <v>626</v>
      </c>
      <c r="ACA29" s="239">
        <v>643</v>
      </c>
      <c r="ACB29" s="239">
        <v>978</v>
      </c>
      <c r="ACC29" s="239">
        <v>949</v>
      </c>
      <c r="ACD29" s="239">
        <v>380</v>
      </c>
      <c r="ACE29" s="239">
        <v>407</v>
      </c>
      <c r="ACF29" s="239">
        <v>388</v>
      </c>
      <c r="ACG29" s="239">
        <v>377</v>
      </c>
      <c r="ACH29" s="239">
        <v>363</v>
      </c>
      <c r="ACI29" s="239">
        <v>390</v>
      </c>
      <c r="ACJ29" s="239">
        <v>413</v>
      </c>
      <c r="ACK29" s="239">
        <v>339</v>
      </c>
      <c r="ACL29" s="239">
        <v>354</v>
      </c>
      <c r="ACM29" s="239">
        <v>348</v>
      </c>
      <c r="ACN29" s="239">
        <v>386</v>
      </c>
      <c r="ACO29" s="239">
        <v>338</v>
      </c>
      <c r="ACP29" s="239">
        <v>429</v>
      </c>
      <c r="ACQ29" s="239">
        <v>306</v>
      </c>
      <c r="ACR29" s="239">
        <v>297</v>
      </c>
      <c r="ACS29" s="239">
        <v>276</v>
      </c>
      <c r="ACT29" s="239"/>
      <c r="ACU29" s="239"/>
      <c r="ACV29" s="239"/>
      <c r="ACW29" s="239"/>
      <c r="ACX29" s="239"/>
      <c r="ACY29" s="239"/>
      <c r="ACZ29" s="239"/>
      <c r="ADA29" s="239"/>
      <c r="ADB29" s="239"/>
      <c r="ADC29" s="239"/>
      <c r="ADD29" s="239"/>
      <c r="ADE29" s="239"/>
      <c r="ADF29" s="239"/>
      <c r="ADG29" s="239"/>
      <c r="ADH29" s="239"/>
      <c r="ADI29" s="239"/>
    </row>
    <row r="30" spans="1:16383" ht="12.75" customHeight="1" x14ac:dyDescent="0.2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3">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2">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5">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v>340</v>
      </c>
      <c r="ABS30" s="180">
        <v>351</v>
      </c>
      <c r="ABT30" s="180">
        <v>291</v>
      </c>
      <c r="ABU30" s="180">
        <v>302</v>
      </c>
      <c r="ABV30" s="180">
        <v>400</v>
      </c>
      <c r="ABW30" s="180">
        <v>483</v>
      </c>
      <c r="ABX30" s="180">
        <v>299</v>
      </c>
      <c r="ABY30" s="180">
        <v>245</v>
      </c>
      <c r="ABZ30" s="180">
        <v>206</v>
      </c>
      <c r="ACA30" s="180">
        <v>186</v>
      </c>
      <c r="ACB30" s="180">
        <v>238</v>
      </c>
      <c r="ACC30" s="180">
        <v>195</v>
      </c>
      <c r="ACD30" s="239">
        <v>166</v>
      </c>
      <c r="ACE30" s="180">
        <v>126</v>
      </c>
      <c r="ACF30" s="180">
        <v>143</v>
      </c>
      <c r="ACG30" s="180">
        <v>112</v>
      </c>
      <c r="ACH30" s="180">
        <v>136</v>
      </c>
      <c r="ACI30" s="180">
        <v>139</v>
      </c>
      <c r="ACJ30" s="180">
        <v>150</v>
      </c>
      <c r="ACK30" s="180">
        <v>140</v>
      </c>
      <c r="ACL30" s="180">
        <v>103</v>
      </c>
      <c r="ACM30" s="180">
        <v>112</v>
      </c>
      <c r="ACN30" s="180">
        <v>150</v>
      </c>
      <c r="ACO30" s="180">
        <v>137</v>
      </c>
      <c r="ACP30" s="180">
        <v>118</v>
      </c>
      <c r="ACQ30" s="180">
        <v>103</v>
      </c>
      <c r="ACR30" s="180">
        <v>137</v>
      </c>
      <c r="ACS30" s="180">
        <v>95</v>
      </c>
      <c r="ACT30" s="180"/>
      <c r="ACU30" s="180"/>
      <c r="ACV30" s="180"/>
      <c r="ACW30" s="180"/>
      <c r="ACX30" s="180"/>
      <c r="ACY30" s="180"/>
      <c r="ACZ30" s="180"/>
      <c r="ADA30" s="180"/>
      <c r="ADB30" s="180"/>
      <c r="ADC30" s="180"/>
      <c r="ADD30" s="180"/>
      <c r="ADE30" s="180"/>
      <c r="ADF30" s="180"/>
      <c r="ADG30" s="180"/>
      <c r="ADH30" s="180"/>
      <c r="ADI30" s="180"/>
    </row>
    <row r="31" spans="1:16383" ht="12.75" customHeight="1" x14ac:dyDescent="0.2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2">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5">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v>138</v>
      </c>
      <c r="ABS31" s="180">
        <v>211</v>
      </c>
      <c r="ABT31" s="180">
        <v>192</v>
      </c>
      <c r="ABU31" s="180">
        <v>129</v>
      </c>
      <c r="ABV31" s="180">
        <v>708</v>
      </c>
      <c r="ABW31" s="180">
        <v>808</v>
      </c>
      <c r="ABX31" s="180">
        <v>268</v>
      </c>
      <c r="ABY31" s="180">
        <v>178</v>
      </c>
      <c r="ABZ31" s="180">
        <v>135</v>
      </c>
      <c r="ACA31" s="180">
        <v>77</v>
      </c>
      <c r="ACB31" s="180">
        <v>90</v>
      </c>
      <c r="ACC31" s="180">
        <v>94</v>
      </c>
      <c r="ACD31" s="239">
        <v>116</v>
      </c>
      <c r="ACE31" s="180">
        <v>81</v>
      </c>
      <c r="ACF31" s="180">
        <v>73</v>
      </c>
      <c r="ACG31" s="180">
        <v>56</v>
      </c>
      <c r="ACH31" s="180">
        <v>51</v>
      </c>
      <c r="ACI31" s="180">
        <v>68</v>
      </c>
      <c r="ACJ31" s="180">
        <v>63</v>
      </c>
      <c r="ACK31" s="180">
        <v>68</v>
      </c>
      <c r="ACL31" s="180">
        <v>69</v>
      </c>
      <c r="ACM31" s="180">
        <v>55</v>
      </c>
      <c r="ACN31" s="180">
        <v>59</v>
      </c>
      <c r="ACO31" s="180">
        <v>85</v>
      </c>
      <c r="ACP31" s="180">
        <v>55</v>
      </c>
      <c r="ACQ31" s="180">
        <v>57</v>
      </c>
      <c r="ACR31" s="180">
        <v>88</v>
      </c>
      <c r="ACS31" s="180">
        <v>104</v>
      </c>
      <c r="ACT31" s="180"/>
      <c r="ACU31" s="180"/>
      <c r="ACV31" s="180"/>
      <c r="ACW31" s="180"/>
      <c r="ACX31" s="180"/>
      <c r="ACY31" s="180"/>
      <c r="ACZ31" s="180"/>
      <c r="ADA31" s="180"/>
      <c r="ADB31" s="180"/>
      <c r="ADC31" s="180"/>
      <c r="ADD31" s="180"/>
      <c r="ADE31" s="180"/>
      <c r="ADF31" s="180"/>
      <c r="ADG31" s="180"/>
      <c r="ADH31" s="180"/>
      <c r="ADI31" s="180"/>
    </row>
    <row r="32" spans="1:16383" ht="12.75" customHeight="1" x14ac:dyDescent="0.2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5">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v>6562</v>
      </c>
      <c r="ABS32" s="180">
        <v>2128</v>
      </c>
      <c r="ABT32" s="180">
        <v>1684</v>
      </c>
      <c r="ABU32" s="180">
        <v>1507</v>
      </c>
      <c r="ABV32" s="180">
        <v>3250</v>
      </c>
      <c r="ABW32" s="180">
        <v>3624</v>
      </c>
      <c r="ABX32" s="180">
        <v>1873</v>
      </c>
      <c r="ABY32" s="180">
        <v>1448</v>
      </c>
      <c r="ABZ32" s="180">
        <v>1157</v>
      </c>
      <c r="ACA32" s="180">
        <v>135</v>
      </c>
      <c r="ACB32" s="180">
        <v>116</v>
      </c>
      <c r="ACC32" s="180">
        <v>97</v>
      </c>
      <c r="ACD32" s="239">
        <v>118</v>
      </c>
      <c r="ACE32" s="180">
        <v>116</v>
      </c>
      <c r="ACF32" s="180">
        <v>105</v>
      </c>
      <c r="ACG32" s="180">
        <v>79</v>
      </c>
      <c r="ACH32" s="180">
        <v>104</v>
      </c>
      <c r="ACI32" s="180">
        <v>109</v>
      </c>
      <c r="ACJ32" s="180">
        <v>91</v>
      </c>
      <c r="ACK32" s="180">
        <v>89</v>
      </c>
      <c r="ACL32" s="180">
        <v>95</v>
      </c>
      <c r="ACM32" s="180">
        <v>112</v>
      </c>
      <c r="ACN32" s="180">
        <v>99</v>
      </c>
      <c r="ACO32" s="180">
        <v>111</v>
      </c>
      <c r="ACP32" s="180">
        <v>91</v>
      </c>
      <c r="ACQ32" s="180">
        <v>114</v>
      </c>
      <c r="ACR32" s="180">
        <v>154</v>
      </c>
      <c r="ACS32" s="180">
        <v>145</v>
      </c>
      <c r="ACT32" s="180"/>
      <c r="ACU32" s="180"/>
      <c r="ACV32" s="180"/>
      <c r="ACW32" s="180"/>
      <c r="ACX32" s="180"/>
      <c r="ACY32" s="180"/>
      <c r="ACZ32" s="180"/>
      <c r="ADA32" s="180"/>
      <c r="ADB32" s="180"/>
      <c r="ADC32" s="180"/>
      <c r="ADD32" s="180"/>
      <c r="ADE32" s="180"/>
      <c r="ADF32" s="180"/>
      <c r="ADG32" s="180"/>
      <c r="ADH32" s="180"/>
      <c r="ADI32" s="180"/>
    </row>
    <row r="33" spans="1:789" s="187" customFormat="1" ht="12.75" customHeight="1" x14ac:dyDescent="0.2">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8">
        <f t="shared" si="36"/>
        <v>8666</v>
      </c>
      <c r="ZH33" s="318">
        <f t="shared" si="36"/>
        <v>6966</v>
      </c>
      <c r="ZI33" s="318">
        <f t="shared" si="36"/>
        <v>7628</v>
      </c>
      <c r="ZJ33" s="318">
        <f t="shared" si="36"/>
        <v>6755</v>
      </c>
      <c r="ZK33" s="318">
        <f t="shared" si="36"/>
        <v>5992</v>
      </c>
      <c r="ZL33" s="318">
        <f t="shared" si="36"/>
        <v>6133</v>
      </c>
      <c r="ZM33" s="318">
        <f t="shared" si="36"/>
        <v>6924</v>
      </c>
      <c r="ZN33" s="318">
        <f t="shared" si="36"/>
        <v>13201</v>
      </c>
      <c r="ZO33" s="318">
        <f t="shared" si="36"/>
        <v>121594</v>
      </c>
      <c r="ZP33" s="318">
        <f t="shared" si="36"/>
        <v>168945</v>
      </c>
      <c r="ZQ33" s="318">
        <f t="shared" si="36"/>
        <v>167870</v>
      </c>
      <c r="ZR33" s="318">
        <f t="shared" si="36"/>
        <v>143650</v>
      </c>
      <c r="ZS33" s="318">
        <f t="shared" si="36"/>
        <v>82416</v>
      </c>
      <c r="ZT33" s="318">
        <f t="shared" si="36"/>
        <v>130757</v>
      </c>
      <c r="ZU33" s="318">
        <f t="shared" si="36"/>
        <v>100762</v>
      </c>
      <c r="ZV33" s="318">
        <f t="shared" si="36"/>
        <v>109425</v>
      </c>
      <c r="ZW33" s="318">
        <f t="shared" si="36"/>
        <v>138734</v>
      </c>
      <c r="ZX33" s="318">
        <f t="shared" si="36"/>
        <v>48445</v>
      </c>
      <c r="ZY33" s="318">
        <f t="shared" si="36"/>
        <v>31224</v>
      </c>
      <c r="ZZ33" s="318">
        <f t="shared" si="36"/>
        <v>29709</v>
      </c>
      <c r="AAA33" s="318">
        <f t="shared" si="36"/>
        <v>29018</v>
      </c>
      <c r="AAB33" s="318">
        <f t="shared" si="36"/>
        <v>29612</v>
      </c>
      <c r="AAC33" s="318">
        <f t="shared" si="36"/>
        <v>31911</v>
      </c>
      <c r="AAD33" s="318">
        <f t="shared" si="36"/>
        <v>28378</v>
      </c>
      <c r="AAE33" s="318">
        <f t="shared" si="36"/>
        <v>40449</v>
      </c>
      <c r="AAF33" s="318">
        <f t="shared" si="36"/>
        <v>29348</v>
      </c>
      <c r="AAG33" s="318">
        <f t="shared" si="36"/>
        <v>28823</v>
      </c>
      <c r="AAH33" s="318">
        <f t="shared" si="36"/>
        <v>24970</v>
      </c>
      <c r="AAI33" s="318">
        <f t="shared" si="36"/>
        <v>22124</v>
      </c>
      <c r="AAJ33" s="318">
        <f t="shared" si="36"/>
        <v>21930</v>
      </c>
      <c r="AAK33" s="318">
        <f t="shared" si="36"/>
        <v>18380</v>
      </c>
      <c r="AAL33" s="318">
        <f t="shared" si="36"/>
        <v>18163</v>
      </c>
      <c r="AAM33" s="318">
        <f t="shared" si="36"/>
        <v>20000</v>
      </c>
      <c r="AAN33" s="318">
        <f t="shared" si="36"/>
        <v>18400</v>
      </c>
      <c r="AAO33" s="318">
        <f t="shared" si="36"/>
        <v>19571</v>
      </c>
      <c r="AAP33" s="318">
        <f t="shared" si="36"/>
        <v>17731</v>
      </c>
      <c r="AAQ33" s="318">
        <f t="shared" si="36"/>
        <v>15493</v>
      </c>
      <c r="AAR33" s="318">
        <f t="shared" si="36"/>
        <v>22322</v>
      </c>
      <c r="AAS33" s="318">
        <f t="shared" si="36"/>
        <v>16885</v>
      </c>
      <c r="AAT33" s="318">
        <f t="shared" si="36"/>
        <v>14197</v>
      </c>
      <c r="AAU33" s="318">
        <f t="shared" si="36"/>
        <v>14679</v>
      </c>
      <c r="AAV33" s="318">
        <f t="shared" si="36"/>
        <v>25200</v>
      </c>
      <c r="AAW33" s="318">
        <f t="shared" si="36"/>
        <v>16839</v>
      </c>
      <c r="AAX33" s="318">
        <f t="shared" si="36"/>
        <v>30271</v>
      </c>
      <c r="AAY33" s="318">
        <f t="shared" ref="AAY33:ADI33" si="37">SUM(AAY5:AAY32)-AAY12-AAY16-AAY19</f>
        <v>22332</v>
      </c>
      <c r="AAZ33" s="318">
        <f t="shared" si="37"/>
        <v>24590</v>
      </c>
      <c r="ABA33" s="318">
        <f t="shared" si="37"/>
        <v>19547</v>
      </c>
      <c r="ABB33" s="318">
        <f t="shared" si="37"/>
        <v>17593</v>
      </c>
      <c r="ABC33" s="318">
        <f t="shared" si="37"/>
        <v>19190</v>
      </c>
      <c r="ABD33" s="318">
        <f t="shared" si="37"/>
        <v>29653</v>
      </c>
      <c r="ABE33" s="318">
        <f t="shared" si="37"/>
        <v>27140</v>
      </c>
      <c r="ABF33" s="318">
        <f t="shared" si="37"/>
        <v>19205</v>
      </c>
      <c r="ABG33" s="318">
        <f t="shared" si="37"/>
        <v>16461</v>
      </c>
      <c r="ABH33" s="318">
        <f t="shared" si="37"/>
        <v>16102</v>
      </c>
      <c r="ABI33" s="318">
        <f t="shared" si="37"/>
        <v>15641</v>
      </c>
      <c r="ABJ33" s="318">
        <f t="shared" si="37"/>
        <v>13622</v>
      </c>
      <c r="ABK33" s="318">
        <f t="shared" si="37"/>
        <v>14066</v>
      </c>
      <c r="ABL33" s="318">
        <f t="shared" si="37"/>
        <v>12981</v>
      </c>
      <c r="ABM33" s="318">
        <f t="shared" si="37"/>
        <v>11776</v>
      </c>
      <c r="ABN33" s="318">
        <f t="shared" si="37"/>
        <v>11754</v>
      </c>
      <c r="ABO33" s="318">
        <f t="shared" si="37"/>
        <v>11941</v>
      </c>
      <c r="ABP33" s="318">
        <f t="shared" si="37"/>
        <v>11927</v>
      </c>
      <c r="ABQ33" s="318">
        <f t="shared" si="37"/>
        <v>12190</v>
      </c>
      <c r="ABR33" s="318">
        <f t="shared" si="37"/>
        <v>17285</v>
      </c>
      <c r="ABS33" s="318">
        <f t="shared" si="37"/>
        <v>13216</v>
      </c>
      <c r="ABT33" s="318">
        <f t="shared" si="37"/>
        <v>11631</v>
      </c>
      <c r="ABU33" s="318">
        <f t="shared" si="37"/>
        <v>10507</v>
      </c>
      <c r="ABV33" s="318">
        <f t="shared" si="37"/>
        <v>16605</v>
      </c>
      <c r="ABW33" s="318">
        <f t="shared" si="37"/>
        <v>19619</v>
      </c>
      <c r="ABX33" s="318">
        <f t="shared" si="37"/>
        <v>11666</v>
      </c>
      <c r="ABY33" s="318">
        <f t="shared" si="37"/>
        <v>10085</v>
      </c>
      <c r="ABZ33" s="318">
        <f t="shared" si="37"/>
        <v>8868</v>
      </c>
      <c r="ACA33" s="318">
        <f t="shared" si="37"/>
        <v>6892</v>
      </c>
      <c r="ACB33" s="318">
        <f t="shared" si="37"/>
        <v>7544</v>
      </c>
      <c r="ACC33" s="318">
        <f t="shared" si="37"/>
        <v>7505</v>
      </c>
      <c r="ACD33" s="356">
        <f t="shared" si="37"/>
        <v>5924</v>
      </c>
      <c r="ACE33" s="318">
        <f t="shared" si="37"/>
        <v>5488</v>
      </c>
      <c r="ACF33" s="318">
        <f t="shared" si="37"/>
        <v>5061</v>
      </c>
      <c r="ACG33" s="318">
        <f t="shared" si="37"/>
        <v>4554</v>
      </c>
      <c r="ACH33" s="318">
        <f t="shared" si="37"/>
        <v>4919</v>
      </c>
      <c r="ACI33" s="318">
        <f t="shared" si="37"/>
        <v>5420</v>
      </c>
      <c r="ACJ33" s="318">
        <f t="shared" si="37"/>
        <v>5528</v>
      </c>
      <c r="ACK33" s="318">
        <f t="shared" si="37"/>
        <v>5357</v>
      </c>
      <c r="ACL33" s="318">
        <f t="shared" si="37"/>
        <v>5073</v>
      </c>
      <c r="ACM33" s="318">
        <f t="shared" si="37"/>
        <v>5205</v>
      </c>
      <c r="ACN33" s="318">
        <f t="shared" si="37"/>
        <v>4860</v>
      </c>
      <c r="ACO33" s="318">
        <f t="shared" si="37"/>
        <v>4850</v>
      </c>
      <c r="ACP33" s="318">
        <f t="shared" si="37"/>
        <v>4914</v>
      </c>
      <c r="ACQ33" s="318">
        <f t="shared" si="37"/>
        <v>4814</v>
      </c>
      <c r="ACR33" s="318">
        <f t="shared" si="37"/>
        <v>5193</v>
      </c>
      <c r="ACS33" s="318">
        <f t="shared" si="37"/>
        <v>4784</v>
      </c>
      <c r="ACT33" s="318">
        <f t="shared" si="37"/>
        <v>0</v>
      </c>
      <c r="ACU33" s="318">
        <f t="shared" si="37"/>
        <v>0</v>
      </c>
      <c r="ACV33" s="318">
        <f t="shared" si="37"/>
        <v>0</v>
      </c>
      <c r="ACW33" s="318">
        <f t="shared" si="37"/>
        <v>0</v>
      </c>
      <c r="ACX33" s="318">
        <f t="shared" si="37"/>
        <v>0</v>
      </c>
      <c r="ACY33" s="318">
        <f t="shared" si="37"/>
        <v>0</v>
      </c>
      <c r="ACZ33" s="318">
        <f t="shared" si="37"/>
        <v>0</v>
      </c>
      <c r="ADA33" s="318">
        <f t="shared" si="37"/>
        <v>0</v>
      </c>
      <c r="ADB33" s="318">
        <f t="shared" si="37"/>
        <v>0</v>
      </c>
      <c r="ADC33" s="318">
        <f t="shared" si="37"/>
        <v>0</v>
      </c>
      <c r="ADD33" s="318">
        <f t="shared" si="37"/>
        <v>0</v>
      </c>
      <c r="ADE33" s="318">
        <f t="shared" si="37"/>
        <v>0</v>
      </c>
      <c r="ADF33" s="318">
        <f t="shared" si="37"/>
        <v>0</v>
      </c>
      <c r="ADG33" s="318">
        <f t="shared" si="37"/>
        <v>0</v>
      </c>
      <c r="ADH33" s="318">
        <f t="shared" si="37"/>
        <v>0</v>
      </c>
      <c r="ADI33" s="318">
        <f t="shared" si="37"/>
        <v>0</v>
      </c>
    </row>
    <row r="34" spans="1:789" s="98" customFormat="1" ht="14.25" x14ac:dyDescent="0.2">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3"/>
      <c r="ZF34" s="323"/>
      <c r="ZG34" s="323"/>
      <c r="ZH34" s="323"/>
      <c r="ZI34" s="323"/>
      <c r="ZJ34" s="323"/>
      <c r="ZK34" s="323"/>
      <c r="ZL34" s="323"/>
      <c r="ZM34" s="323"/>
      <c r="ZN34" s="323"/>
      <c r="ZO34" s="323"/>
      <c r="ZP34" s="323"/>
      <c r="ZQ34" s="323"/>
      <c r="ZR34" s="323"/>
      <c r="ZS34" s="323"/>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789" s="98" customFormat="1" ht="14.25" x14ac:dyDescent="0.2">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c r="ABW35" s="239"/>
      <c r="ABX35" s="239"/>
      <c r="ABY35" s="239"/>
      <c r="ABZ35" s="239"/>
      <c r="ACA35" s="239"/>
      <c r="ACB35" s="239"/>
      <c r="ACC35" s="239"/>
      <c r="ACD35" s="316"/>
      <c r="ACE35" s="239"/>
      <c r="ACF35" s="239"/>
      <c r="ACG35" s="239"/>
      <c r="ACH35" s="239"/>
      <c r="ACI35" s="239"/>
      <c r="ACJ35" s="239"/>
      <c r="ACK35" s="239"/>
      <c r="ACL35" s="239"/>
      <c r="ACM35" s="239"/>
      <c r="ACN35" s="239"/>
      <c r="ACO35" s="239"/>
      <c r="ACP35" s="239"/>
      <c r="ACQ35" s="239"/>
      <c r="ACR35" s="239"/>
      <c r="ACS35" s="239"/>
      <c r="ACT35" s="239"/>
      <c r="ACU35" s="239"/>
      <c r="ACV35" s="239"/>
      <c r="ACW35" s="239"/>
      <c r="ACX35" s="239"/>
      <c r="ACY35" s="239"/>
      <c r="ACZ35" s="239"/>
      <c r="ADA35" s="239"/>
      <c r="ADB35" s="239"/>
      <c r="ADC35" s="239"/>
      <c r="ADD35" s="239"/>
    </row>
    <row r="36" spans="1:789" s="98" customFormat="1" ht="14.25" x14ac:dyDescent="0.2">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c r="ACD36" s="239"/>
    </row>
    <row r="37" spans="1:789" s="98" customFormat="1" x14ac:dyDescent="0.2">
      <c r="IC37" s="178"/>
      <c r="IV37" s="178"/>
      <c r="NJ37" s="238"/>
      <c r="SI37" s="239"/>
      <c r="VE37" s="245"/>
      <c r="VF37" s="245"/>
      <c r="VG37" s="245"/>
      <c r="VH37" s="245"/>
      <c r="ACD37" s="239"/>
    </row>
    <row r="38" spans="1:789" s="98" customFormat="1" ht="14.25" x14ac:dyDescent="0.2">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c r="ACD38" s="239"/>
    </row>
    <row r="39" spans="1:789" s="98" customFormat="1" x14ac:dyDescent="0.2">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c r="ACD39" s="316"/>
    </row>
    <row r="40" spans="1:789" s="98" customFormat="1" x14ac:dyDescent="0.2">
      <c r="IV40" s="178"/>
      <c r="NJ40" s="238"/>
      <c r="SI40" s="239"/>
      <c r="ACD40" s="239"/>
    </row>
    <row r="41" spans="1:789" s="98" customFormat="1" x14ac:dyDescent="0.2">
      <c r="NJ41" s="238"/>
      <c r="SI41" s="239"/>
      <c r="ACD41" s="239"/>
    </row>
    <row r="42" spans="1:789" s="98" customFormat="1" x14ac:dyDescent="0.2">
      <c r="NJ42" s="238"/>
      <c r="SI42" s="239"/>
      <c r="ACD42" s="5"/>
    </row>
    <row r="43" spans="1:789" x14ac:dyDescent="0.2">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CD43" s="239"/>
    </row>
    <row r="44" spans="1:789" x14ac:dyDescent="0.2">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CD44" s="239"/>
    </row>
    <row r="45" spans="1:789" x14ac:dyDescent="0.2">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CD45" s="239"/>
    </row>
    <row r="46" spans="1:789" x14ac:dyDescent="0.2">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CD46" s="239"/>
    </row>
    <row r="47" spans="1:789" x14ac:dyDescent="0.2">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CD47" s="239"/>
    </row>
    <row r="48" spans="1:789" x14ac:dyDescent="0.2">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CD48" s="239"/>
    </row>
    <row r="49" spans="2:758" x14ac:dyDescent="0.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CD49" s="239"/>
    </row>
    <row r="50" spans="2:758" x14ac:dyDescent="0.2">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CD50" s="239"/>
    </row>
    <row r="51" spans="2:758" x14ac:dyDescent="0.2">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CD51" s="239"/>
    </row>
    <row r="52" spans="2:758" x14ac:dyDescent="0.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CD52" s="239"/>
    </row>
    <row r="53" spans="2:758" x14ac:dyDescent="0.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CD53" s="180"/>
    </row>
    <row r="54" spans="2:758" x14ac:dyDescent="0.2">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CD54" s="180"/>
    </row>
    <row r="55" spans="2:758" x14ac:dyDescent="0.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CD55" s="180"/>
    </row>
    <row r="56" spans="2:758" x14ac:dyDescent="0.2">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CD56" s="5"/>
    </row>
    <row r="57" spans="2:758" x14ac:dyDescent="0.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58" x14ac:dyDescent="0.2">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58" x14ac:dyDescent="0.2">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58" x14ac:dyDescent="0.2">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58" x14ac:dyDescent="0.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58" x14ac:dyDescent="0.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58" x14ac:dyDescent="0.2">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58" x14ac:dyDescent="0.2">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Y56"/>
  <sheetViews>
    <sheetView zoomScaleNormal="100" workbookViewId="0">
      <pane xSplit="1" ySplit="3" topLeftCell="Q27" activePane="bottomRight" state="frozen"/>
      <selection activeCell="ZM5" sqref="ZM5"/>
      <selection pane="topRight" activeCell="ZM5" sqref="ZM5"/>
      <selection pane="bottomLeft" activeCell="ZM5" sqref="ZM5"/>
      <selection pane="bottomRight" activeCell="X46" sqref="X46"/>
    </sheetView>
  </sheetViews>
  <sheetFormatPr defaultRowHeight="15" x14ac:dyDescent="0.25"/>
  <cols>
    <col min="17" max="21" width="8.85546875" customWidth="1"/>
    <col min="22" max="22" width="12.5703125" customWidth="1"/>
    <col min="23" max="23" width="8.7109375" style="357"/>
    <col min="24" max="24" width="10.140625" bestFit="1" customWidth="1"/>
    <col min="25" max="25" width="11.140625" bestFit="1" customWidth="1"/>
  </cols>
  <sheetData>
    <row r="1" spans="1:25" x14ac:dyDescent="0.25">
      <c r="A1" s="27" t="s">
        <v>238</v>
      </c>
      <c r="X1" s="326"/>
    </row>
    <row r="2" spans="1:25" ht="15.75" thickBot="1" x14ac:dyDescent="0.3">
      <c r="X2" s="326"/>
    </row>
    <row r="3" spans="1:25" s="3" customFormat="1" ht="13.5" customHeight="1" x14ac:dyDescent="0.2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1" t="s">
        <v>12</v>
      </c>
      <c r="W3" s="358"/>
      <c r="X3" s="327"/>
    </row>
    <row r="4" spans="1:25" ht="13.5" customHeight="1" x14ac:dyDescent="0.2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20">
        <v>44199</v>
      </c>
      <c r="X4" s="326"/>
    </row>
    <row r="5" spans="1:25" ht="13.5" customHeight="1" x14ac:dyDescent="0.2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320">
        <v>44206</v>
      </c>
      <c r="X5" s="326"/>
    </row>
    <row r="6" spans="1:25" ht="13.5" customHeight="1" x14ac:dyDescent="0.2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320">
        <v>44213</v>
      </c>
      <c r="X6" s="326"/>
    </row>
    <row r="7" spans="1:25" ht="13.5" customHeight="1" x14ac:dyDescent="0.2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320">
        <v>44220</v>
      </c>
      <c r="X7" s="326"/>
    </row>
    <row r="8" spans="1:25" ht="13.5" customHeight="1" x14ac:dyDescent="0.2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320">
        <v>44227</v>
      </c>
      <c r="X8" s="326"/>
    </row>
    <row r="9" spans="1:25" ht="13.5" customHeight="1" x14ac:dyDescent="0.2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320">
        <v>44234</v>
      </c>
      <c r="X9" s="326"/>
    </row>
    <row r="10" spans="1:25" ht="13.5" customHeight="1" x14ac:dyDescent="0.2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320">
        <v>44241</v>
      </c>
      <c r="X10" s="326"/>
    </row>
    <row r="11" spans="1:25" ht="13.5" customHeight="1" x14ac:dyDescent="0.2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320">
        <v>44248</v>
      </c>
      <c r="X11" s="326"/>
    </row>
    <row r="12" spans="1:25" ht="13.5" customHeight="1" x14ac:dyDescent="0.2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320">
        <v>44255</v>
      </c>
      <c r="X12" s="326"/>
      <c r="Y12" s="270"/>
    </row>
    <row r="13" spans="1:25" ht="13.5" customHeight="1" x14ac:dyDescent="0.2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320">
        <v>44262</v>
      </c>
      <c r="X13" s="326"/>
    </row>
    <row r="14" spans="1:25" ht="13.5" customHeight="1" x14ac:dyDescent="0.2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320">
        <v>44269</v>
      </c>
      <c r="X14" s="326"/>
    </row>
    <row r="15" spans="1:25" ht="13.5" customHeight="1" x14ac:dyDescent="0.2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320">
        <v>44276</v>
      </c>
      <c r="X15" s="326"/>
      <c r="Y15" s="225"/>
    </row>
    <row r="16" spans="1:25" ht="13.5" customHeight="1" x14ac:dyDescent="0.2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320">
        <v>44283</v>
      </c>
      <c r="W16" s="359"/>
      <c r="X16" s="328"/>
      <c r="Y16" s="330"/>
    </row>
    <row r="17" spans="1:25" ht="13.5" customHeight="1" x14ac:dyDescent="0.2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v>17281</v>
      </c>
      <c r="V17" s="320">
        <v>44290</v>
      </c>
      <c r="W17" s="360"/>
      <c r="X17" s="328"/>
      <c r="Y17" s="92"/>
    </row>
    <row r="18" spans="1:25" ht="13.5" customHeight="1" x14ac:dyDescent="0.2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v>13216</v>
      </c>
      <c r="V18" s="320">
        <v>44297</v>
      </c>
      <c r="W18" s="360"/>
      <c r="X18" s="328"/>
      <c r="Y18" s="92"/>
    </row>
    <row r="19" spans="1:25" ht="13.5" customHeight="1" x14ac:dyDescent="0.2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v>11629</v>
      </c>
      <c r="V19" s="320">
        <v>44304</v>
      </c>
      <c r="W19" s="360"/>
      <c r="X19" s="329"/>
      <c r="Y19" s="331"/>
    </row>
    <row r="20" spans="1:25" ht="13.5" customHeight="1" x14ac:dyDescent="0.2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v>10507</v>
      </c>
      <c r="V20" s="320">
        <v>44311</v>
      </c>
      <c r="W20" s="360"/>
      <c r="X20" s="329"/>
      <c r="Y20" s="92"/>
    </row>
    <row r="21" spans="1:25" ht="13.5" customHeight="1" x14ac:dyDescent="0.2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v>16605</v>
      </c>
      <c r="V21" s="320">
        <v>44318</v>
      </c>
      <c r="W21" s="360"/>
      <c r="X21" s="328"/>
      <c r="Y21" s="92"/>
    </row>
    <row r="22" spans="1:25" ht="13.5" customHeight="1" x14ac:dyDescent="0.2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v>19619</v>
      </c>
      <c r="V22" s="320">
        <v>44325</v>
      </c>
      <c r="W22" s="360"/>
      <c r="X22" s="328"/>
      <c r="Y22" s="92"/>
    </row>
    <row r="23" spans="1:25" ht="13.5" customHeight="1" x14ac:dyDescent="0.2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v>11666</v>
      </c>
      <c r="V23" s="320">
        <v>44332</v>
      </c>
      <c r="W23" s="360"/>
      <c r="X23" s="328"/>
      <c r="Y23" s="92"/>
    </row>
    <row r="24" spans="1:25" ht="13.5" customHeight="1" x14ac:dyDescent="0.2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v>10085</v>
      </c>
      <c r="V24" s="320">
        <v>44339</v>
      </c>
      <c r="W24" s="360"/>
      <c r="X24" s="328"/>
      <c r="Y24" s="92"/>
    </row>
    <row r="25" spans="1:25" ht="13.5" customHeight="1" x14ac:dyDescent="0.2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v>8868</v>
      </c>
      <c r="V25" s="320">
        <v>44346</v>
      </c>
      <c r="W25" s="360"/>
      <c r="X25" s="328"/>
      <c r="Y25" s="92"/>
    </row>
    <row r="26" spans="1:25" ht="13.5" customHeight="1" x14ac:dyDescent="0.2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112">
        <v>6892</v>
      </c>
      <c r="V26" s="320">
        <v>44353</v>
      </c>
      <c r="W26" s="361" t="s">
        <v>257</v>
      </c>
      <c r="X26" s="328"/>
      <c r="Y26" s="92"/>
    </row>
    <row r="27" spans="1:25" ht="13.5" customHeight="1" x14ac:dyDescent="0.2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112">
        <v>7544</v>
      </c>
      <c r="V27" s="320">
        <v>44360</v>
      </c>
      <c r="W27" s="358" t="s">
        <v>257</v>
      </c>
      <c r="X27" s="326"/>
      <c r="Y27" s="92"/>
    </row>
    <row r="28" spans="1:25" ht="13.5" customHeight="1" x14ac:dyDescent="0.2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112">
        <v>7505</v>
      </c>
      <c r="V28" s="320">
        <v>44367</v>
      </c>
      <c r="W28" s="358" t="s">
        <v>257</v>
      </c>
      <c r="X28" s="326"/>
      <c r="Y28" s="92"/>
    </row>
    <row r="29" spans="1:25" ht="13.5" customHeight="1" x14ac:dyDescent="0.2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112">
        <v>5924</v>
      </c>
      <c r="V29" s="320">
        <v>44374</v>
      </c>
      <c r="W29" s="358" t="s">
        <v>257</v>
      </c>
      <c r="X29" s="326"/>
      <c r="Y29" s="92"/>
    </row>
    <row r="30" spans="1:25" ht="13.5" customHeight="1" x14ac:dyDescent="0.2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112">
        <v>5488</v>
      </c>
      <c r="V30" s="320">
        <v>44381</v>
      </c>
      <c r="W30" s="358" t="s">
        <v>257</v>
      </c>
      <c r="X30" s="326"/>
      <c r="Y30" s="92"/>
    </row>
    <row r="31" spans="1:25" ht="13.5" customHeight="1" x14ac:dyDescent="0.2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112">
        <v>5061</v>
      </c>
      <c r="V31" s="320">
        <v>44388</v>
      </c>
      <c r="W31" s="358" t="s">
        <v>257</v>
      </c>
      <c r="Y31" s="92"/>
    </row>
    <row r="32" spans="1:25" ht="13.5" customHeight="1" x14ac:dyDescent="0.2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112">
        <v>4554</v>
      </c>
      <c r="V32" s="320">
        <v>44395</v>
      </c>
      <c r="W32" s="358" t="s">
        <v>257</v>
      </c>
      <c r="Y32" s="92"/>
    </row>
    <row r="33" spans="1:25" ht="13.5" customHeight="1" x14ac:dyDescent="0.2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112">
        <v>4919</v>
      </c>
      <c r="V33" s="320">
        <v>44402</v>
      </c>
      <c r="W33" s="358" t="s">
        <v>257</v>
      </c>
      <c r="Y33" s="331"/>
    </row>
    <row r="34" spans="1:25" ht="13.5" customHeight="1" x14ac:dyDescent="0.2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112">
        <v>5420</v>
      </c>
      <c r="V34" s="320">
        <v>44409</v>
      </c>
      <c r="W34" s="358" t="s">
        <v>257</v>
      </c>
    </row>
    <row r="35" spans="1:25" ht="13.5" customHeight="1" x14ac:dyDescent="0.2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112">
        <v>5528</v>
      </c>
      <c r="V35" s="320">
        <v>44416</v>
      </c>
      <c r="W35" s="358" t="s">
        <v>257</v>
      </c>
    </row>
    <row r="36" spans="1:25" ht="13.5" customHeight="1" x14ac:dyDescent="0.2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112">
        <v>5357</v>
      </c>
      <c r="V36" s="320">
        <v>44423</v>
      </c>
      <c r="W36" s="358" t="s">
        <v>257</v>
      </c>
    </row>
    <row r="37" spans="1:25" ht="13.5" customHeight="1" x14ac:dyDescent="0.2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112">
        <v>5073</v>
      </c>
      <c r="V37" s="320">
        <v>44430</v>
      </c>
      <c r="W37" s="358" t="s">
        <v>257</v>
      </c>
    </row>
    <row r="38" spans="1:25" ht="13.5" customHeight="1" x14ac:dyDescent="0.2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112">
        <v>5205</v>
      </c>
      <c r="V38" s="320">
        <v>44437</v>
      </c>
      <c r="W38" s="358" t="s">
        <v>257</v>
      </c>
    </row>
    <row r="39" spans="1:25" ht="13.5" customHeight="1" x14ac:dyDescent="0.2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112">
        <v>4860</v>
      </c>
      <c r="V39" s="320">
        <v>44444</v>
      </c>
      <c r="W39" s="358" t="s">
        <v>257</v>
      </c>
    </row>
    <row r="40" spans="1:25" ht="13.5" customHeight="1" x14ac:dyDescent="0.2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112">
        <v>4850</v>
      </c>
      <c r="V40" s="320">
        <v>44451</v>
      </c>
      <c r="W40" s="358" t="s">
        <v>257</v>
      </c>
    </row>
    <row r="41" spans="1:25" ht="13.5" customHeight="1" x14ac:dyDescent="0.2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112">
        <v>4914</v>
      </c>
      <c r="V41" s="320">
        <v>44458</v>
      </c>
      <c r="W41" s="358" t="s">
        <v>257</v>
      </c>
    </row>
    <row r="42" spans="1:25" ht="13.5" customHeight="1" x14ac:dyDescent="0.2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112">
        <v>4814</v>
      </c>
      <c r="V42" s="320">
        <v>44465</v>
      </c>
      <c r="W42" s="358" t="s">
        <v>257</v>
      </c>
    </row>
    <row r="43" spans="1:25" ht="13.5" customHeight="1" x14ac:dyDescent="0.2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112">
        <v>5193</v>
      </c>
      <c r="V43" s="320">
        <v>44472</v>
      </c>
      <c r="W43" s="358" t="s">
        <v>257</v>
      </c>
    </row>
    <row r="44" spans="1:25" ht="13.5" customHeight="1" x14ac:dyDescent="0.2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112">
        <v>4784</v>
      </c>
      <c r="V44" s="320">
        <v>44479</v>
      </c>
      <c r="W44" s="358" t="s">
        <v>257</v>
      </c>
    </row>
    <row r="45" spans="1:25" ht="13.5" customHeight="1" x14ac:dyDescent="0.2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112"/>
      <c r="V45" s="320">
        <v>44486</v>
      </c>
    </row>
    <row r="46" spans="1:25" ht="13.5" customHeight="1" x14ac:dyDescent="0.2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112"/>
      <c r="V46" s="320">
        <v>44493</v>
      </c>
      <c r="X46" s="225"/>
    </row>
    <row r="47" spans="1:25" ht="13.5" customHeight="1" x14ac:dyDescent="0.2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112"/>
      <c r="V47" s="320">
        <v>44500</v>
      </c>
    </row>
    <row r="48" spans="1:25" ht="13.5" customHeight="1" x14ac:dyDescent="0.2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112"/>
      <c r="V48" s="320">
        <v>44507</v>
      </c>
    </row>
    <row r="49" spans="1:22" ht="13.5" customHeight="1" x14ac:dyDescent="0.2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112"/>
      <c r="V49" s="320">
        <v>44514</v>
      </c>
    </row>
    <row r="50" spans="1:22" ht="13.5" customHeight="1" x14ac:dyDescent="0.2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112"/>
      <c r="V50" s="320">
        <v>44521</v>
      </c>
    </row>
    <row r="51" spans="1:22" ht="13.5" customHeight="1" x14ac:dyDescent="0.2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112"/>
      <c r="V51" s="320">
        <v>44528</v>
      </c>
    </row>
    <row r="52" spans="1:22" ht="13.5" customHeight="1" x14ac:dyDescent="0.2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112"/>
      <c r="V52" s="320">
        <v>44535</v>
      </c>
    </row>
    <row r="53" spans="1:22" ht="13.5" customHeight="1" x14ac:dyDescent="0.2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112"/>
      <c r="V53" s="320">
        <v>44542</v>
      </c>
    </row>
    <row r="54" spans="1:22" ht="13.5" customHeight="1" x14ac:dyDescent="0.2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112"/>
      <c r="V54" s="320">
        <v>44549</v>
      </c>
    </row>
    <row r="55" spans="1:22" ht="13.5" customHeight="1" x14ac:dyDescent="0.2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112"/>
      <c r="V55" s="320">
        <v>44556</v>
      </c>
    </row>
    <row r="56" spans="1:22" ht="13.5" customHeight="1" thickBot="1" x14ac:dyDescent="0.3">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332">
        <v>44563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R4" sqref="R4"/>
    </sheetView>
  </sheetViews>
  <sheetFormatPr defaultRowHeight="15" x14ac:dyDescent="0.25"/>
  <sheetData>
    <row r="1" spans="16:16" x14ac:dyDescent="0.2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Z56"/>
  <sheetViews>
    <sheetView zoomScaleNormal="100" workbookViewId="0">
      <pane xSplit="1" ySplit="3" topLeftCell="Q30" activePane="bottomRight" state="frozen"/>
      <selection activeCell="ZM5" sqref="ZM5"/>
      <selection pane="topRight" activeCell="ZM5" sqref="ZM5"/>
      <selection pane="bottomLeft" activeCell="ZM5" sqref="ZM5"/>
      <selection pane="bottomRight" activeCell="U45" sqref="U45"/>
    </sheetView>
  </sheetViews>
  <sheetFormatPr defaultRowHeight="15" x14ac:dyDescent="0.25"/>
  <cols>
    <col min="12" max="21" width="9.140625" customWidth="1"/>
    <col min="22" max="22" width="13.5703125" customWidth="1"/>
    <col min="24" max="24" width="10.140625" bestFit="1" customWidth="1"/>
  </cols>
  <sheetData>
    <row r="1" spans="1:24" x14ac:dyDescent="0.25">
      <c r="A1" s="27" t="s">
        <v>239</v>
      </c>
    </row>
    <row r="2" spans="1:24" ht="15.75" customHeight="1" thickBot="1" x14ac:dyDescent="0.3"/>
    <row r="3" spans="1:24" s="3" customFormat="1" ht="13.5" customHeight="1" x14ac:dyDescent="0.2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3" t="s">
        <v>12</v>
      </c>
      <c r="X3" s="319"/>
    </row>
    <row r="4" spans="1:24" ht="13.5" customHeight="1" x14ac:dyDescent="0.2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228">
        <v>44199</v>
      </c>
    </row>
    <row r="5" spans="1:24" ht="13.5" customHeight="1" x14ac:dyDescent="0.2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228">
        <v>44206</v>
      </c>
    </row>
    <row r="6" spans="1:24" ht="13.5" customHeight="1" x14ac:dyDescent="0.2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228">
        <v>44213</v>
      </c>
    </row>
    <row r="7" spans="1:24" ht="13.5" customHeight="1" x14ac:dyDescent="0.2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228">
        <v>44220</v>
      </c>
    </row>
    <row r="8" spans="1:24" ht="13.5" customHeight="1" x14ac:dyDescent="0.2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228">
        <v>44227</v>
      </c>
    </row>
    <row r="9" spans="1:24" ht="13.5" customHeight="1" x14ac:dyDescent="0.2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228">
        <v>44234</v>
      </c>
    </row>
    <row r="10" spans="1:24" ht="13.5" customHeight="1" x14ac:dyDescent="0.2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228">
        <v>44241</v>
      </c>
    </row>
    <row r="11" spans="1:24" ht="13.5" customHeight="1" x14ac:dyDescent="0.2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228">
        <v>44248</v>
      </c>
    </row>
    <row r="12" spans="1:24" ht="13.5" customHeight="1" x14ac:dyDescent="0.2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228">
        <v>44255</v>
      </c>
    </row>
    <row r="13" spans="1:24" ht="13.5" customHeight="1" x14ac:dyDescent="0.2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228">
        <v>44262</v>
      </c>
    </row>
    <row r="14" spans="1:24" ht="13.5" customHeight="1" x14ac:dyDescent="0.2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1">
        <v>62149</v>
      </c>
      <c r="U14" s="321">
        <v>110615</v>
      </c>
      <c r="V14" s="228">
        <v>44269</v>
      </c>
    </row>
    <row r="15" spans="1:24" ht="13.5" customHeight="1" x14ac:dyDescent="0.2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228">
        <v>44276</v>
      </c>
    </row>
    <row r="16" spans="1:24" ht="13.5" customHeight="1" x14ac:dyDescent="0.2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228">
        <v>44283</v>
      </c>
    </row>
    <row r="17" spans="1:26" ht="13.5" customHeight="1" x14ac:dyDescent="0.2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v>87505</v>
      </c>
      <c r="V17" s="228">
        <v>44290</v>
      </c>
      <c r="W17" s="324"/>
    </row>
    <row r="18" spans="1:26" ht="13.5" customHeight="1" x14ac:dyDescent="0.2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v>80139</v>
      </c>
      <c r="V18" s="228">
        <v>44297</v>
      </c>
      <c r="W18" s="324"/>
    </row>
    <row r="19" spans="1:26" ht="13.5" customHeight="1" x14ac:dyDescent="0.2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v>74975</v>
      </c>
      <c r="V19" s="228">
        <v>44304</v>
      </c>
      <c r="W19" s="324"/>
    </row>
    <row r="20" spans="1:26" ht="13.5" customHeight="1" x14ac:dyDescent="0.2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v>73550</v>
      </c>
      <c r="V20" s="228">
        <v>44311</v>
      </c>
      <c r="W20" s="324"/>
    </row>
    <row r="21" spans="1:26" ht="13.5" customHeight="1" x14ac:dyDescent="0.2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v>70985</v>
      </c>
      <c r="V21" s="228">
        <v>44318</v>
      </c>
      <c r="W21" s="324"/>
    </row>
    <row r="22" spans="1:26" ht="13.5" customHeight="1" x14ac:dyDescent="0.2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v>91356</v>
      </c>
      <c r="V22" s="228">
        <v>44325</v>
      </c>
      <c r="W22" s="324"/>
    </row>
    <row r="23" spans="1:26" ht="13.5" customHeight="1" x14ac:dyDescent="0.2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v>76371</v>
      </c>
      <c r="V23" s="228">
        <v>44332</v>
      </c>
      <c r="W23" s="324"/>
    </row>
    <row r="24" spans="1:26" ht="13.5" customHeight="1" x14ac:dyDescent="0.2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v>64462</v>
      </c>
      <c r="V24" s="228">
        <v>44339</v>
      </c>
      <c r="W24" s="324"/>
      <c r="Z24" s="37"/>
    </row>
    <row r="25" spans="1:26" ht="13.5" customHeight="1" x14ac:dyDescent="0.2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v>60137</v>
      </c>
      <c r="V25" s="228">
        <v>44346</v>
      </c>
      <c r="W25" s="324"/>
    </row>
    <row r="26" spans="1:26" ht="13.5" customHeight="1" x14ac:dyDescent="0.2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v>59665</v>
      </c>
      <c r="V26" s="228">
        <v>44353</v>
      </c>
    </row>
    <row r="27" spans="1:26" ht="13.5" customHeight="1" x14ac:dyDescent="0.2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v>64526</v>
      </c>
      <c r="V27" s="228">
        <v>44360</v>
      </c>
    </row>
    <row r="28" spans="1:26" ht="13.5" customHeight="1" x14ac:dyDescent="0.2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v>71347</v>
      </c>
      <c r="V28" s="228">
        <v>44367</v>
      </c>
    </row>
    <row r="29" spans="1:26" ht="13.5" customHeight="1" x14ac:dyDescent="0.2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v>76247</v>
      </c>
      <c r="V29" s="228">
        <v>44374</v>
      </c>
    </row>
    <row r="30" spans="1:26" ht="13.5" customHeight="1" x14ac:dyDescent="0.2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v>72994</v>
      </c>
      <c r="V30" s="228">
        <v>44381</v>
      </c>
    </row>
    <row r="31" spans="1:26" ht="13.5" customHeight="1" x14ac:dyDescent="0.2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v>68161</v>
      </c>
      <c r="V31" s="228">
        <v>44388</v>
      </c>
    </row>
    <row r="32" spans="1:26" ht="13.5" customHeight="1" x14ac:dyDescent="0.2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v>66704</v>
      </c>
      <c r="V32" s="228">
        <v>44395</v>
      </c>
    </row>
    <row r="33" spans="1:22" ht="13.5" customHeight="1" x14ac:dyDescent="0.2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v>66006</v>
      </c>
      <c r="V33" s="228">
        <v>44402</v>
      </c>
    </row>
    <row r="34" spans="1:22" ht="13.5" customHeight="1" x14ac:dyDescent="0.2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v>65137</v>
      </c>
      <c r="V34" s="228">
        <v>44409</v>
      </c>
    </row>
    <row r="35" spans="1:22" ht="13.5" customHeight="1" x14ac:dyDescent="0.2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v>60644</v>
      </c>
      <c r="V35" s="228">
        <v>44416</v>
      </c>
    </row>
    <row r="36" spans="1:22" ht="13.5" customHeight="1" x14ac:dyDescent="0.2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v>57985</v>
      </c>
      <c r="V36" s="228">
        <v>44423</v>
      </c>
    </row>
    <row r="37" spans="1:22" ht="13.5" customHeight="1" x14ac:dyDescent="0.2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v>55184</v>
      </c>
      <c r="V37" s="228">
        <v>44430</v>
      </c>
    </row>
    <row r="38" spans="1:22" ht="13.5" customHeight="1" x14ac:dyDescent="0.2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v>54749</v>
      </c>
      <c r="V38" s="228">
        <v>44437</v>
      </c>
    </row>
    <row r="39" spans="1:22" ht="13.5" customHeight="1" x14ac:dyDescent="0.2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v>50784</v>
      </c>
      <c r="V39" s="228">
        <v>44444</v>
      </c>
    </row>
    <row r="40" spans="1:22" ht="13.5" customHeight="1" x14ac:dyDescent="0.2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v>75750</v>
      </c>
      <c r="V40" s="228">
        <v>44451</v>
      </c>
    </row>
    <row r="41" spans="1:22" ht="13.5" customHeight="1" x14ac:dyDescent="0.2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v>68391</v>
      </c>
      <c r="V41" s="228">
        <v>44458</v>
      </c>
    </row>
    <row r="42" spans="1:22" ht="13.5" customHeight="1" x14ac:dyDescent="0.2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v>61120</v>
      </c>
      <c r="V42" s="228">
        <v>44465</v>
      </c>
    </row>
    <row r="43" spans="1:22" ht="13.5" customHeight="1" x14ac:dyDescent="0.2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v>55693</v>
      </c>
      <c r="V43" s="228">
        <v>44472</v>
      </c>
    </row>
    <row r="44" spans="1:22" ht="13.5" customHeight="1" x14ac:dyDescent="0.2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v>51644</v>
      </c>
      <c r="V44" s="228">
        <v>44479</v>
      </c>
    </row>
    <row r="45" spans="1:22" ht="13.5" customHeight="1" x14ac:dyDescent="0.2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c r="V45" s="228">
        <v>44486</v>
      </c>
    </row>
    <row r="46" spans="1:22" ht="13.5" customHeight="1" x14ac:dyDescent="0.2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c r="V46" s="228">
        <v>44493</v>
      </c>
    </row>
    <row r="47" spans="1:22" ht="13.5" customHeight="1" x14ac:dyDescent="0.2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c r="V47" s="228">
        <v>44500</v>
      </c>
    </row>
    <row r="48" spans="1:22" ht="13.5" customHeight="1" x14ac:dyDescent="0.2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c r="V48" s="228">
        <v>44507</v>
      </c>
    </row>
    <row r="49" spans="1:22" ht="13.5" customHeight="1" x14ac:dyDescent="0.2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c r="V49" s="228">
        <v>44514</v>
      </c>
    </row>
    <row r="50" spans="1:22" ht="13.5" customHeight="1" x14ac:dyDescent="0.2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c r="V50" s="228">
        <v>44521</v>
      </c>
    </row>
    <row r="51" spans="1:22" ht="13.5" customHeight="1" x14ac:dyDescent="0.2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c r="V51" s="228">
        <v>44528</v>
      </c>
    </row>
    <row r="52" spans="1:22" ht="13.5" customHeight="1" x14ac:dyDescent="0.2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c r="V52" s="228">
        <v>44535</v>
      </c>
    </row>
    <row r="53" spans="1:22" ht="13.5" customHeight="1" x14ac:dyDescent="0.2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c r="V53" s="228">
        <v>44542</v>
      </c>
    </row>
    <row r="54" spans="1:22" ht="13.5" customHeight="1" x14ac:dyDescent="0.2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c r="V54" s="228">
        <v>44549</v>
      </c>
    </row>
    <row r="55" spans="1:22" ht="13.5" customHeight="1" x14ac:dyDescent="0.2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c r="V55" s="228">
        <v>44556</v>
      </c>
    </row>
    <row r="56" spans="1:22" ht="13.5" customHeight="1" thickBot="1" x14ac:dyDescent="0.3">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88">
        <v>44563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S7" sqref="S7"/>
    </sheetView>
  </sheetViews>
  <sheetFormatPr defaultRowHeight="15" x14ac:dyDescent="0.25"/>
  <sheetData>
    <row r="7" spans="19:19" x14ac:dyDescent="0.2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A117"/>
  <sheetViews>
    <sheetView zoomScaleNormal="100" workbookViewId="0">
      <pane xSplit="1" ySplit="4" topLeftCell="Q8" activePane="bottomRight" state="frozen"/>
      <selection activeCell="ZM5" sqref="ZM5"/>
      <selection pane="topRight" activeCell="ZM5" sqref="ZM5"/>
      <selection pane="bottomLeft" activeCell="ZM5" sqref="ZM5"/>
      <selection pane="bottomRight" activeCell="U102" sqref="U102:U103"/>
    </sheetView>
  </sheetViews>
  <sheetFormatPr defaultRowHeight="15" x14ac:dyDescent="0.25"/>
  <cols>
    <col min="6" max="6" width="10.42578125" bestFit="1" customWidth="1"/>
    <col min="22" max="22" width="13.140625" customWidth="1"/>
    <col min="23" max="23" width="9.140625" style="34" customWidth="1"/>
    <col min="24" max="24" width="10.5703125" bestFit="1" customWidth="1"/>
  </cols>
  <sheetData>
    <row r="1" spans="1:27" x14ac:dyDescent="0.25">
      <c r="A1" s="274" t="s">
        <v>212</v>
      </c>
      <c r="B1" s="275"/>
      <c r="C1" s="275"/>
      <c r="D1" s="275"/>
      <c r="E1" s="275"/>
      <c r="F1" s="275"/>
      <c r="G1" s="275"/>
      <c r="H1" s="275"/>
      <c r="I1" s="275"/>
      <c r="J1" s="275"/>
      <c r="K1" s="275"/>
      <c r="L1" s="275"/>
      <c r="M1" s="275"/>
      <c r="N1" s="275"/>
      <c r="O1" s="275"/>
      <c r="P1" s="275"/>
      <c r="Q1" s="275"/>
      <c r="R1" s="275"/>
      <c r="S1" s="275"/>
      <c r="T1" s="275"/>
      <c r="U1" s="275"/>
      <c r="V1" s="276"/>
    </row>
    <row r="2" spans="1:27" x14ac:dyDescent="0.25">
      <c r="A2" s="275"/>
      <c r="B2" s="275"/>
      <c r="C2" s="275"/>
      <c r="D2" s="275"/>
      <c r="E2" s="275"/>
      <c r="F2" s="275"/>
      <c r="G2" s="275"/>
      <c r="H2" s="275"/>
      <c r="I2" s="275"/>
      <c r="J2" s="275"/>
      <c r="K2" s="275"/>
      <c r="L2" s="275"/>
      <c r="M2" s="275"/>
      <c r="N2" s="275"/>
      <c r="O2" s="275"/>
      <c r="P2" s="275"/>
      <c r="Q2" s="275"/>
      <c r="R2" s="275"/>
      <c r="S2" s="275"/>
      <c r="T2" s="275"/>
      <c r="U2" s="275"/>
      <c r="V2" s="276"/>
      <c r="W2" s="35"/>
      <c r="X2" s="29"/>
      <c r="Y2" s="29"/>
      <c r="Z2" s="29"/>
      <c r="AA2" s="29"/>
    </row>
    <row r="3" spans="1:27" ht="13.5" customHeight="1" x14ac:dyDescent="0.25">
      <c r="A3" s="277"/>
      <c r="B3" s="278"/>
      <c r="C3" s="278"/>
      <c r="D3" s="278"/>
      <c r="E3" s="278"/>
      <c r="F3" s="278"/>
      <c r="G3" s="278"/>
      <c r="H3" s="278"/>
      <c r="I3" s="278"/>
      <c r="J3" s="278"/>
      <c r="K3" s="278"/>
      <c r="L3" s="278"/>
      <c r="M3" s="278"/>
      <c r="N3" s="278"/>
      <c r="O3" s="278"/>
      <c r="P3" s="278"/>
      <c r="Q3" s="278"/>
      <c r="R3" s="278"/>
      <c r="S3" s="278"/>
      <c r="T3" s="278"/>
      <c r="U3" s="278"/>
      <c r="V3" s="363" t="s">
        <v>12</v>
      </c>
      <c r="W3" s="35"/>
      <c r="X3" s="29"/>
      <c r="Y3" s="29"/>
      <c r="Z3" s="29"/>
      <c r="AA3" s="29"/>
    </row>
    <row r="4" spans="1:27" ht="13.5" customHeight="1" x14ac:dyDescent="0.25">
      <c r="A4" s="279" t="s">
        <v>202</v>
      </c>
      <c r="B4" s="280" t="s">
        <v>203</v>
      </c>
      <c r="C4" s="281" t="s">
        <v>204</v>
      </c>
      <c r="D4" s="281" t="s">
        <v>205</v>
      </c>
      <c r="E4" s="282" t="s">
        <v>206</v>
      </c>
      <c r="F4" s="282" t="s">
        <v>207</v>
      </c>
      <c r="G4" s="282" t="s">
        <v>208</v>
      </c>
      <c r="H4" s="282" t="s">
        <v>209</v>
      </c>
      <c r="I4" s="282" t="s">
        <v>210</v>
      </c>
      <c r="J4" s="282" t="s">
        <v>211</v>
      </c>
      <c r="K4" s="282" t="s">
        <v>234</v>
      </c>
      <c r="L4" s="282" t="s">
        <v>237</v>
      </c>
      <c r="M4" s="282" t="s">
        <v>241</v>
      </c>
      <c r="N4" s="282" t="s">
        <v>242</v>
      </c>
      <c r="O4" s="282" t="s">
        <v>245</v>
      </c>
      <c r="P4" s="282" t="s">
        <v>246</v>
      </c>
      <c r="Q4" s="282" t="s">
        <v>247</v>
      </c>
      <c r="R4" s="282" t="s">
        <v>249</v>
      </c>
      <c r="S4" s="282" t="s">
        <v>251</v>
      </c>
      <c r="T4" s="282" t="s">
        <v>252</v>
      </c>
      <c r="U4" s="282" t="s">
        <v>256</v>
      </c>
      <c r="V4" s="364"/>
      <c r="W4" s="35"/>
      <c r="X4" s="319"/>
      <c r="Y4" s="29"/>
      <c r="Z4" s="29"/>
      <c r="AA4" s="29"/>
    </row>
    <row r="5" spans="1:27" ht="13.5" customHeight="1" x14ac:dyDescent="0.25">
      <c r="A5" s="283">
        <v>1</v>
      </c>
      <c r="B5" s="284"/>
      <c r="C5" s="284">
        <f>AVERAGE('Table - Initials'!B53:B55,'Table - Initials'!C4)</f>
        <v>16695.5</v>
      </c>
      <c r="D5" s="284">
        <f>AVERAGE('Table - Initials'!C53:C55,'Table - Initials'!D4)</f>
        <v>15828</v>
      </c>
      <c r="E5" s="284">
        <f>AVERAGE('Table - Initials'!D53:D55,'Table - Initials'!E4)</f>
        <v>12928</v>
      </c>
      <c r="F5" s="285">
        <f>AVERAGE('Table - Initials'!E53:E55,'Table - Initials'!F4)</f>
        <v>10728</v>
      </c>
      <c r="G5" s="284">
        <f>AVERAGE('Table - Initials'!F53:F55,'Table - Initials'!G4)</f>
        <v>11372.75</v>
      </c>
      <c r="H5" s="284">
        <f>AVERAGE('Table - Initials'!G53:G55,'Table - Initials'!H4)</f>
        <v>12187.25</v>
      </c>
      <c r="I5" s="284">
        <f>AVERAGE('Table - Initials'!H53:H55,'Table - Initials'!I4)</f>
        <v>21040</v>
      </c>
      <c r="J5" s="284">
        <f>AVERAGE('Table - Initials'!I53:I55,'Table - Initials'!J4)</f>
        <v>17026</v>
      </c>
      <c r="K5" s="284">
        <f>AVERAGE('Table - Initials'!J53:J55,'Table - Initials'!K4)</f>
        <v>15650.75</v>
      </c>
      <c r="L5" s="284">
        <f>AVERAGE('Table - Initials'!K54:K56,'Table - Initials'!L4)</f>
        <v>13738.5</v>
      </c>
      <c r="M5" s="284">
        <f>AVERAGE('Table - Initials'!L53:L55,'Table - Initials'!M4)</f>
        <v>12694.5</v>
      </c>
      <c r="N5" s="284">
        <f>AVERAGE('Table - Initials'!M53:M55,'Table - Initials'!N4)</f>
        <v>11445</v>
      </c>
      <c r="O5" s="284">
        <f>AVERAGE('Table - Initials'!N53:N55,'Table - Initials'!O4)</f>
        <v>10291.75</v>
      </c>
      <c r="P5" s="284">
        <f>AVERAGE('Table - Initials'!O53:O55,'Table - Initials'!P4)</f>
        <v>10199</v>
      </c>
      <c r="Q5" s="284">
        <f>AVERAGE('Table - Initials'!P54:P56,'Table - Initials'!Q4)</f>
        <v>8382.25</v>
      </c>
      <c r="R5" s="284">
        <f>AVERAGE('Table - Initials'!Q53:Q55,'Table - Initials'!R4)</f>
        <v>8834.5</v>
      </c>
      <c r="S5" s="284">
        <f>AVERAGE('Table - Initials'!R53:R55,'Table - Initials'!S4)</f>
        <v>9269.75</v>
      </c>
      <c r="T5" s="284">
        <f>AVERAGE('Table - Initials'!S53:S55,'Table - Initials'!T4)</f>
        <v>9407.75</v>
      </c>
      <c r="U5" s="284">
        <f>AVERAGE('Table - Initials'!T53:T55,'Table - Initials'!U4)</f>
        <v>23396.5</v>
      </c>
      <c r="V5" s="286">
        <v>44199</v>
      </c>
      <c r="W5" s="35"/>
      <c r="X5" s="29"/>
      <c r="Y5" s="29"/>
      <c r="Z5" s="29"/>
      <c r="AA5" s="29"/>
    </row>
    <row r="6" spans="1:27" ht="13.5" customHeight="1" x14ac:dyDescent="0.25">
      <c r="A6" s="283">
        <v>2</v>
      </c>
      <c r="B6" s="284"/>
      <c r="C6" s="284">
        <f>AVERAGE('Table - Initials'!B54:B55,'Table - Initials'!C4:C5)</f>
        <v>16495</v>
      </c>
      <c r="D6" s="284">
        <f>AVERAGE('Table - Initials'!C54:C55,'Table - Initials'!D4:D5)</f>
        <v>16285.5</v>
      </c>
      <c r="E6" s="284">
        <f>AVERAGE('Table - Initials'!D54:D55,'Table - Initials'!E4:E5)</f>
        <v>13258</v>
      </c>
      <c r="F6" s="285">
        <f>AVERAGE('Table - Initials'!E54:E55,'Table - Initials'!F4:F5)</f>
        <v>10534.5</v>
      </c>
      <c r="G6" s="284">
        <f>AVERAGE('Table - Initials'!F54:F55,'Table - Initials'!G4:G5)</f>
        <v>11270</v>
      </c>
      <c r="H6" s="284">
        <f>AVERAGE('Table - Initials'!G54:G55,'Table - Initials'!H4:H5)</f>
        <v>11920</v>
      </c>
      <c r="I6" s="284">
        <f>AVERAGE('Table - Initials'!H54:H55,'Table - Initials'!I4:I5)</f>
        <v>20421.5</v>
      </c>
      <c r="J6" s="284">
        <f>AVERAGE('Table - Initials'!I54:I55,'Table - Initials'!J4:J5)</f>
        <v>16501.75</v>
      </c>
      <c r="K6" s="284">
        <f>AVERAGE('Table - Initials'!J54:J55,'Table - Initials'!K4:K5)</f>
        <v>15568</v>
      </c>
      <c r="L6" s="284">
        <f>AVERAGE('Table - Initials'!K55:K56,'Table - Initials'!L4:L5)</f>
        <v>13674.25</v>
      </c>
      <c r="M6" s="284">
        <f>AVERAGE('Table - Initials'!L54:L55,'Table - Initials'!M4:M5)</f>
        <v>12108.5</v>
      </c>
      <c r="N6" s="284">
        <f>AVERAGE('Table - Initials'!M54:M55,'Table - Initials'!N4:N5)</f>
        <v>11685</v>
      </c>
      <c r="O6" s="284">
        <f>AVERAGE('Table - Initials'!N54:N55,'Table - Initials'!O4:O5)</f>
        <v>10136.5</v>
      </c>
      <c r="P6" s="284">
        <f>AVERAGE('Table - Initials'!O54:O55,'Table - Initials'!P4:P5)</f>
        <v>10179.25</v>
      </c>
      <c r="Q6" s="284">
        <f>AVERAGE('Table - Initials'!P55:P56,'Table - Initials'!Q4:Q5)</f>
        <v>7847</v>
      </c>
      <c r="R6" s="284">
        <f>AVERAGE('Table - Initials'!Q54:Q55,'Table - Initials'!R4:R5)</f>
        <v>8331.25</v>
      </c>
      <c r="S6" s="284">
        <f>AVERAGE('Table - Initials'!R54:R55,'Table - Initials'!S4:S5)</f>
        <v>8816.75</v>
      </c>
      <c r="T6" s="284">
        <f>AVERAGE('Table - Initials'!S54:S55,'Table - Initials'!T4:T5)</f>
        <v>9444</v>
      </c>
      <c r="U6" s="284">
        <f>AVERAGE('Table - Initials'!T55:T56,'Table - Initials'!U4:U5)</f>
        <v>25336.666666666668</v>
      </c>
      <c r="V6" s="286">
        <v>44206</v>
      </c>
      <c r="W6" s="35"/>
      <c r="X6" s="29"/>
      <c r="Y6" s="29"/>
      <c r="Z6" s="29"/>
      <c r="AA6" s="29"/>
    </row>
    <row r="7" spans="1:27" ht="13.5" customHeight="1" x14ac:dyDescent="0.25">
      <c r="A7" s="283">
        <v>3</v>
      </c>
      <c r="B7" s="284"/>
      <c r="C7" s="284">
        <f>AVERAGE('Table - Initials'!B55,'Table - Initials'!C4:C6)</f>
        <v>15228.5</v>
      </c>
      <c r="D7" s="284">
        <f>AVERAGE('Table - Initials'!C55,'Table - Initials'!D4:D6)</f>
        <v>14712</v>
      </c>
      <c r="E7" s="284">
        <f>AVERAGE('Table - Initials'!D55,'Table - Initials'!E4:E6)</f>
        <v>13027</v>
      </c>
      <c r="F7" s="285">
        <f>AVERAGE('Table - Initials'!E55,'Table - Initials'!F4:F6)</f>
        <v>9778.25</v>
      </c>
      <c r="G7" s="284">
        <f>AVERAGE('Table - Initials'!F55,'Table - Initials'!G4:G6)</f>
        <v>10527.5</v>
      </c>
      <c r="H7" s="284">
        <f>AVERAGE('Table - Initials'!G55,'Table - Initials'!H4:H6)</f>
        <v>10871.5</v>
      </c>
      <c r="I7" s="284">
        <f>AVERAGE('Table - Initials'!H55,'Table - Initials'!I4:I6)</f>
        <v>17527.25</v>
      </c>
      <c r="J7" s="284">
        <f>AVERAGE('Table - Initials'!I55,'Table - Initials'!J4:J6)</f>
        <v>15485.25</v>
      </c>
      <c r="K7" s="284">
        <f>AVERAGE('Table - Initials'!J55,'Table - Initials'!K4:K6)</f>
        <v>14787.25</v>
      </c>
      <c r="L7" s="284">
        <f>AVERAGE('Table - Initials'!K56,'Table - Initials'!L4:L6)</f>
        <v>14275.25</v>
      </c>
      <c r="M7" s="284">
        <f>AVERAGE('Table - Initials'!L55,'Table - Initials'!M4:M6)</f>
        <v>11145.75</v>
      </c>
      <c r="N7" s="284">
        <f>AVERAGE('Table - Initials'!M55,'Table - Initials'!N4:N6)</f>
        <v>10731.25</v>
      </c>
      <c r="O7" s="284">
        <f>AVERAGE('Table - Initials'!N55,'Table - Initials'!O4:O6)</f>
        <v>9358.25</v>
      </c>
      <c r="P7" s="284">
        <f>AVERAGE('Table - Initials'!O55,'Table - Initials'!P4:P6)</f>
        <v>9374.5</v>
      </c>
      <c r="Q7" s="284">
        <f>AVERAGE('Table - Initials'!P56,'Table - Initials'!Q4:Q6)</f>
        <v>7527.5</v>
      </c>
      <c r="R7" s="284">
        <f>AVERAGE('Table - Initials'!Q55,'Table - Initials'!R4:R6)</f>
        <v>7785</v>
      </c>
      <c r="S7" s="284">
        <f>AVERAGE('Table - Initials'!R55,'Table - Initials'!S4:S6)</f>
        <v>8074.25</v>
      </c>
      <c r="T7" s="284">
        <f>AVERAGE('Table - Initials'!S55,'Table - Initials'!T4:T6)</f>
        <v>8924</v>
      </c>
      <c r="U7" s="284">
        <f>AVERAGE('Table - Initials'!T56,'Table - Initials'!U4:U6)</f>
        <v>20940</v>
      </c>
      <c r="V7" s="286">
        <v>44213</v>
      </c>
      <c r="W7" s="35"/>
      <c r="X7" s="29"/>
      <c r="Y7" s="29"/>
      <c r="Z7" s="29"/>
      <c r="AA7" s="29"/>
    </row>
    <row r="8" spans="1:27" ht="13.5" customHeight="1" x14ac:dyDescent="0.25">
      <c r="A8" s="283">
        <v>4</v>
      </c>
      <c r="B8" s="284">
        <f>AVERAGE('Table - Initials'!B4:B7)</f>
        <v>15895.75</v>
      </c>
      <c r="C8" s="284">
        <f>AVERAGE('Table - Initials'!C4:C7)</f>
        <v>14635</v>
      </c>
      <c r="D8" s="284">
        <f>AVERAGE('Table - Initials'!D4:D7)</f>
        <v>13575.5</v>
      </c>
      <c r="E8" s="284">
        <f>AVERAGE('Table - Initials'!E4:E7)</f>
        <v>12319.25</v>
      </c>
      <c r="F8" s="284">
        <f>AVERAGE('Table - Initials'!F4:F7)</f>
        <v>8992.75</v>
      </c>
      <c r="G8" s="284">
        <f>AVERAGE('Table - Initials'!G4:G7)</f>
        <v>9514</v>
      </c>
      <c r="H8" s="284">
        <f>AVERAGE('Table - Initials'!H4:H7)</f>
        <v>10544</v>
      </c>
      <c r="I8" s="284">
        <f>AVERAGE('Table - Initials'!I4:I7)</f>
        <v>17275</v>
      </c>
      <c r="J8" s="284">
        <f>AVERAGE('Table - Initials'!J4:J7)</f>
        <v>14427.5</v>
      </c>
      <c r="K8" s="284">
        <f>AVERAGE('Table - Initials'!K4:K7)</f>
        <v>13737.25</v>
      </c>
      <c r="L8" s="284">
        <f>AVERAGE('Table - Initials'!L4:L7)</f>
        <v>12776.75</v>
      </c>
      <c r="M8" s="284">
        <f>AVERAGE('Table - Initials'!M4:M7)</f>
        <v>10354.25</v>
      </c>
      <c r="N8" s="284">
        <f>AVERAGE('Table - Initials'!N4:N7)</f>
        <v>9904.5</v>
      </c>
      <c r="O8" s="284">
        <f>AVERAGE('Table - Initials'!O4:O7)</f>
        <v>8706.5</v>
      </c>
      <c r="P8" s="284">
        <f>AVERAGE('Table - Initials'!P4:P7)</f>
        <v>8664</v>
      </c>
      <c r="Q8" s="284">
        <f>AVERAGE('Table - Initials'!Q4:Q7)</f>
        <v>7371.5</v>
      </c>
      <c r="R8" s="284">
        <f>AVERAGE('Table - Initials'!R4:R7)</f>
        <v>7230.25</v>
      </c>
      <c r="S8" s="284">
        <f>AVERAGE('Table - Initials'!S4:S7)</f>
        <v>7254</v>
      </c>
      <c r="T8" s="284">
        <f>AVERAGE('Table - Initials'!T4:T7)</f>
        <v>8094.75</v>
      </c>
      <c r="U8" s="284">
        <f>AVERAGE('Table - Initials'!U4:U7)</f>
        <v>19730.5</v>
      </c>
      <c r="V8" s="286">
        <v>44220</v>
      </c>
      <c r="W8" s="35"/>
      <c r="X8" s="29"/>
      <c r="Y8" s="29"/>
      <c r="Z8" s="29"/>
      <c r="AA8" s="29"/>
    </row>
    <row r="9" spans="1:27" ht="13.5" customHeight="1" x14ac:dyDescent="0.25">
      <c r="A9" s="283">
        <v>5</v>
      </c>
      <c r="B9" s="284">
        <f>AVERAGE('Table - Initials'!B5:B8)</f>
        <v>14566.5</v>
      </c>
      <c r="C9" s="284">
        <f>AVERAGE('Table - Initials'!C5:C8)</f>
        <v>13784</v>
      </c>
      <c r="D9" s="284">
        <f>AVERAGE('Table - Initials'!D5:D8)</f>
        <v>12135.5</v>
      </c>
      <c r="E9" s="284">
        <f>AVERAGE('Table - Initials'!E5:E8)</f>
        <v>10802</v>
      </c>
      <c r="F9" s="284">
        <f>AVERAGE('Table - Initials'!F5:F8)</f>
        <v>8415.25</v>
      </c>
      <c r="G9" s="284">
        <f>AVERAGE('Table - Initials'!G5:G8)</f>
        <v>8861.75</v>
      </c>
      <c r="H9" s="284">
        <f>AVERAGE('Table - Initials'!H5:H8)</f>
        <v>10409.75</v>
      </c>
      <c r="I9" s="284">
        <f>AVERAGE('Table - Initials'!I5:I8)</f>
        <v>16807</v>
      </c>
      <c r="J9" s="284">
        <f>AVERAGE('Table - Initials'!J5:J8)</f>
        <v>13220.5</v>
      </c>
      <c r="K9" s="284">
        <f>AVERAGE('Table - Initials'!K5:K8)</f>
        <v>11724.25</v>
      </c>
      <c r="L9" s="284">
        <f>AVERAGE('Table - Initials'!L5:L8)</f>
        <v>12213.25</v>
      </c>
      <c r="M9" s="284">
        <f>AVERAGE('Table - Initials'!M5:M8)</f>
        <v>9605.75</v>
      </c>
      <c r="N9" s="284">
        <f>AVERAGE('Table - Initials'!N5:N8)</f>
        <v>9313.75</v>
      </c>
      <c r="O9" s="284">
        <f>AVERAGE('Table - Initials'!O5:O8)</f>
        <v>7986.5</v>
      </c>
      <c r="P9" s="284">
        <f>AVERAGE('Table - Initials'!P5:P8)</f>
        <v>7807.5</v>
      </c>
      <c r="Q9" s="284">
        <f>AVERAGE('Table - Initials'!Q5:Q8)</f>
        <v>7337.25</v>
      </c>
      <c r="R9" s="284">
        <f>AVERAGE('Table - Initials'!R5:R8)</f>
        <v>6850.5</v>
      </c>
      <c r="S9" s="284">
        <f>AVERAGE('Table - Initials'!S5:S8)</f>
        <v>7763.25</v>
      </c>
      <c r="T9" s="284">
        <f>AVERAGE('Table - Initials'!T5:T8)</f>
        <v>7622.75</v>
      </c>
      <c r="U9" s="284">
        <f>AVERAGE('Table - Initials'!U5:U8)</f>
        <v>16854.75</v>
      </c>
      <c r="V9" s="286">
        <v>44227</v>
      </c>
      <c r="W9" s="35"/>
      <c r="X9" s="29"/>
      <c r="Y9" s="29"/>
      <c r="Z9" s="29"/>
      <c r="AA9" s="29"/>
    </row>
    <row r="10" spans="1:27" ht="13.5" customHeight="1" x14ac:dyDescent="0.25">
      <c r="A10" s="283">
        <v>6</v>
      </c>
      <c r="B10" s="284">
        <f>AVERAGE('Table - Initials'!B6:B9)</f>
        <v>13667.5</v>
      </c>
      <c r="C10" s="284">
        <f>AVERAGE('Table - Initials'!C6:C9)</f>
        <v>13029.25</v>
      </c>
      <c r="D10" s="284">
        <f>AVERAGE('Table - Initials'!D6:D9)</f>
        <v>10989.75</v>
      </c>
      <c r="E10" s="284">
        <f>AVERAGE('Table - Initials'!E6:E9)</f>
        <v>9885.5</v>
      </c>
      <c r="F10" s="284">
        <f>AVERAGE('Table - Initials'!F6:F9)</f>
        <v>8080.25</v>
      </c>
      <c r="G10" s="284">
        <f>AVERAGE('Table - Initials'!G6:G9)</f>
        <v>7967.5</v>
      </c>
      <c r="H10" s="284">
        <f>AVERAGE('Table - Initials'!H6:H9)</f>
        <v>10073.25</v>
      </c>
      <c r="I10" s="284">
        <f>AVERAGE('Table - Initials'!I6:I9)</f>
        <v>16328.25</v>
      </c>
      <c r="J10" s="284">
        <f>AVERAGE('Table - Initials'!J6:J9)</f>
        <v>12660</v>
      </c>
      <c r="K10" s="284">
        <f>AVERAGE('Table - Initials'!K6:K9)</f>
        <v>11148.75</v>
      </c>
      <c r="L10" s="284">
        <f>AVERAGE('Table - Initials'!L6:L9)</f>
        <v>11235.5</v>
      </c>
      <c r="M10" s="284">
        <f>AVERAGE('Table - Initials'!M6:M9)</f>
        <v>9241.5</v>
      </c>
      <c r="N10" s="284">
        <f>AVERAGE('Table - Initials'!N6:N9)</f>
        <v>9269.25</v>
      </c>
      <c r="O10" s="284">
        <f>AVERAGE('Table - Initials'!O6:O9)</f>
        <v>7942</v>
      </c>
      <c r="P10" s="284">
        <f>AVERAGE('Table - Initials'!P6:P9)</f>
        <v>7382.25</v>
      </c>
      <c r="Q10" s="284">
        <f>AVERAGE('Table - Initials'!Q6:Q9)</f>
        <v>7364.75</v>
      </c>
      <c r="R10" s="284">
        <f>AVERAGE('Table - Initials'!R6:R9)</f>
        <v>6625</v>
      </c>
      <c r="S10" s="284">
        <f>AVERAGE('Table - Initials'!S6:S9)</f>
        <v>9099.25</v>
      </c>
      <c r="T10" s="284">
        <f>AVERAGE('Table - Initials'!T6:T9)</f>
        <v>6930</v>
      </c>
      <c r="U10" s="284">
        <f>AVERAGE('Table - Initials'!U6:U9)</f>
        <v>15453.5</v>
      </c>
      <c r="V10" s="286">
        <v>44234</v>
      </c>
    </row>
    <row r="11" spans="1:27" ht="13.5" customHeight="1" x14ac:dyDescent="0.25">
      <c r="A11" s="283">
        <v>7</v>
      </c>
      <c r="B11" s="284">
        <f>AVERAGE('Table - Initials'!B7:B10)</f>
        <v>13111.5</v>
      </c>
      <c r="C11" s="284">
        <f>AVERAGE('Table - Initials'!C7:C10)</f>
        <v>12435.75</v>
      </c>
      <c r="D11" s="284">
        <f>AVERAGE('Table - Initials'!D7:D10)</f>
        <v>10880.75</v>
      </c>
      <c r="E11" s="284">
        <f>AVERAGE('Table - Initials'!E7:E10)</f>
        <v>9260</v>
      </c>
      <c r="F11" s="284">
        <f>AVERAGE('Table - Initials'!F7:F10)</f>
        <v>7794.75</v>
      </c>
      <c r="G11" s="284">
        <f>AVERAGE('Table - Initials'!G7:G10)</f>
        <v>7543</v>
      </c>
      <c r="H11" s="284">
        <f>AVERAGE('Table - Initials'!H7:H10)</f>
        <v>9706.5</v>
      </c>
      <c r="I11" s="284">
        <f>AVERAGE('Table - Initials'!I7:I10)</f>
        <v>16683.75</v>
      </c>
      <c r="J11" s="284">
        <f>AVERAGE('Table - Initials'!J7:J10)</f>
        <v>12356.5</v>
      </c>
      <c r="K11" s="284">
        <f>AVERAGE('Table - Initials'!K7:K10)</f>
        <v>10822.25</v>
      </c>
      <c r="L11" s="284">
        <f>AVERAGE('Table - Initials'!L7:L10)</f>
        <v>9674.5</v>
      </c>
      <c r="M11" s="284">
        <f>AVERAGE('Table - Initials'!M7:M10)</f>
        <v>8921.5</v>
      </c>
      <c r="N11" s="284">
        <f>AVERAGE('Table - Initials'!N7:N10)</f>
        <v>9126.5</v>
      </c>
      <c r="O11" s="284">
        <f>AVERAGE('Table - Initials'!O7:O10)</f>
        <v>7666.75</v>
      </c>
      <c r="P11" s="284">
        <f>AVERAGE('Table - Initials'!P7:P10)</f>
        <v>7109</v>
      </c>
      <c r="Q11" s="284">
        <f>AVERAGE('Table - Initials'!Q7:Q10)</f>
        <v>6985.25</v>
      </c>
      <c r="R11" s="284">
        <f>AVERAGE('Table - Initials'!R7:R10)</f>
        <v>6367</v>
      </c>
      <c r="S11" s="284">
        <f>AVERAGE('Table - Initials'!S7:S10)</f>
        <v>9304.25</v>
      </c>
      <c r="T11" s="284">
        <f>AVERAGE('Table - Initials'!T7:T10)</f>
        <v>6324.75</v>
      </c>
      <c r="U11" s="284">
        <f>AVERAGE('Table - Initials'!U7:U10)</f>
        <v>14849</v>
      </c>
      <c r="V11" s="286">
        <v>44241</v>
      </c>
    </row>
    <row r="12" spans="1:27" ht="13.5" customHeight="1" x14ac:dyDescent="0.25">
      <c r="A12" s="283">
        <v>8</v>
      </c>
      <c r="B12" s="284">
        <f>AVERAGE('Table - Initials'!B8:B11)</f>
        <v>12330</v>
      </c>
      <c r="C12" s="284">
        <f>AVERAGE('Table - Initials'!C8:C11)</f>
        <v>11851</v>
      </c>
      <c r="D12" s="284">
        <f>AVERAGE('Table - Initials'!D8:D11)</f>
        <v>10619</v>
      </c>
      <c r="E12" s="284">
        <f>AVERAGE('Table - Initials'!E8:E11)</f>
        <v>8715.25</v>
      </c>
      <c r="F12" s="284">
        <f>AVERAGE('Table - Initials'!F8:F11)</f>
        <v>7683.5</v>
      </c>
      <c r="G12" s="284">
        <f>AVERAGE('Table - Initials'!G8:G11)</f>
        <v>7600.75</v>
      </c>
      <c r="H12" s="284">
        <f>AVERAGE('Table - Initials'!H8:H11)</f>
        <v>8791.25</v>
      </c>
      <c r="I12" s="284">
        <f>AVERAGE('Table - Initials'!I8:I11)</f>
        <v>16423.75</v>
      </c>
      <c r="J12" s="284">
        <f>AVERAGE('Table - Initials'!J8:J11)</f>
        <v>12146.25</v>
      </c>
      <c r="K12" s="284">
        <f>AVERAGE('Table - Initials'!K8:K11)</f>
        <v>10894.25</v>
      </c>
      <c r="L12" s="284">
        <f>AVERAGE('Table - Initials'!L8:L11)</f>
        <v>9667.5</v>
      </c>
      <c r="M12" s="284">
        <f>AVERAGE('Table - Initials'!M8:M11)</f>
        <v>8734</v>
      </c>
      <c r="N12" s="284">
        <f>AVERAGE('Table - Initials'!N8:N11)</f>
        <v>8875.25</v>
      </c>
      <c r="O12" s="284">
        <f>AVERAGE('Table - Initials'!O8:O11)</f>
        <v>7369.5</v>
      </c>
      <c r="P12" s="284">
        <f>AVERAGE('Table - Initials'!P8:P11)</f>
        <v>6909</v>
      </c>
      <c r="Q12" s="284">
        <f>AVERAGE('Table - Initials'!Q8:Q11)</f>
        <v>6825.5</v>
      </c>
      <c r="R12" s="284">
        <f>AVERAGE('Table - Initials'!R8:R11)</f>
        <v>6408.5</v>
      </c>
      <c r="S12" s="284">
        <f>AVERAGE('Table - Initials'!S8:S11)</f>
        <v>9191.5</v>
      </c>
      <c r="T12" s="284">
        <f>AVERAGE('Table - Initials'!T8:T11)</f>
        <v>6114.75</v>
      </c>
      <c r="U12" s="284">
        <f>AVERAGE('Table - Initials'!U8:U11)</f>
        <v>14063</v>
      </c>
      <c r="V12" s="286">
        <v>44248</v>
      </c>
    </row>
    <row r="13" spans="1:27" ht="13.5" customHeight="1" x14ac:dyDescent="0.25">
      <c r="A13" s="283">
        <v>9</v>
      </c>
      <c r="B13" s="284">
        <f>AVERAGE('Table - Initials'!B9:B12)</f>
        <v>12140</v>
      </c>
      <c r="C13" s="284">
        <f>AVERAGE('Table - Initials'!C9:C12)</f>
        <v>11416.25</v>
      </c>
      <c r="D13" s="284">
        <f>AVERAGE('Table - Initials'!D9:D12)</f>
        <v>10332</v>
      </c>
      <c r="E13" s="284">
        <f>AVERAGE('Table - Initials'!E9:E12)</f>
        <v>8501.5</v>
      </c>
      <c r="F13" s="284">
        <f>AVERAGE('Table - Initials'!F9:F12)</f>
        <v>7586.75</v>
      </c>
      <c r="G13" s="284">
        <f>AVERAGE('Table - Initials'!G9:G12)</f>
        <v>7536</v>
      </c>
      <c r="H13" s="284">
        <f>AVERAGE('Table - Initials'!H9:H12)</f>
        <v>8269</v>
      </c>
      <c r="I13" s="284">
        <f>AVERAGE('Table - Initials'!I9:I12)</f>
        <v>16048</v>
      </c>
      <c r="J13" s="284">
        <f>AVERAGE('Table - Initials'!J9:J12)</f>
        <v>11840</v>
      </c>
      <c r="K13" s="284">
        <f>AVERAGE('Table - Initials'!K9:K12)</f>
        <v>11095</v>
      </c>
      <c r="L13" s="284">
        <f>AVERAGE('Table - Initials'!L9:L12)</f>
        <v>9563.5</v>
      </c>
      <c r="M13" s="284">
        <f>AVERAGE('Table - Initials'!M9:M12)</f>
        <v>8508.5</v>
      </c>
      <c r="N13" s="284">
        <f>AVERAGE('Table - Initials'!N9:N12)</f>
        <v>8622.25</v>
      </c>
      <c r="O13" s="284">
        <f>AVERAGE('Table - Initials'!O9:O12)</f>
        <v>7091.25</v>
      </c>
      <c r="P13" s="284">
        <f>AVERAGE('Table - Initials'!P9:P12)</f>
        <v>6697.75</v>
      </c>
      <c r="Q13" s="284">
        <f>AVERAGE('Table - Initials'!Q9:Q12)</f>
        <v>6339.5</v>
      </c>
      <c r="R13" s="284">
        <f>AVERAGE('Table - Initials'!R9:R12)</f>
        <v>6143.75</v>
      </c>
      <c r="S13" s="284">
        <f>AVERAGE('Table - Initials'!S9:S12)</f>
        <v>8159.75</v>
      </c>
      <c r="T13" s="284">
        <f>AVERAGE('Table - Initials'!T9:T12)</f>
        <v>5986.25</v>
      </c>
      <c r="U13" s="284">
        <f>AVERAGE('Table - Initials'!U9:U12)</f>
        <v>13092</v>
      </c>
      <c r="V13" s="286">
        <v>44255</v>
      </c>
    </row>
    <row r="14" spans="1:27" ht="13.5" customHeight="1" x14ac:dyDescent="0.25">
      <c r="A14" s="283">
        <v>10</v>
      </c>
      <c r="B14" s="284">
        <f>AVERAGE('Table - Initials'!B10:B13)</f>
        <v>12429.75</v>
      </c>
      <c r="C14" s="284">
        <f>AVERAGE('Table - Initials'!C10:C13)</f>
        <v>11625.25</v>
      </c>
      <c r="D14" s="284">
        <f>AVERAGE('Table - Initials'!D10:D13)</f>
        <v>10190</v>
      </c>
      <c r="E14" s="284">
        <f>AVERAGE('Table - Initials'!E10:E13)</f>
        <v>8277.5</v>
      </c>
      <c r="F14" s="284">
        <f>AVERAGE('Table - Initials'!F10:F13)</f>
        <v>7528.75</v>
      </c>
      <c r="G14" s="284">
        <f>AVERAGE('Table - Initials'!G10:G13)</f>
        <v>7377</v>
      </c>
      <c r="H14" s="284">
        <f>AVERAGE('Table - Initials'!H10:H13)</f>
        <v>8241.5</v>
      </c>
      <c r="I14" s="284">
        <f>AVERAGE('Table - Initials'!I10:I13)</f>
        <v>15630.25</v>
      </c>
      <c r="J14" s="284">
        <f>AVERAGE('Table - Initials'!J10:J13)</f>
        <v>11527.25</v>
      </c>
      <c r="K14" s="284">
        <f>AVERAGE('Table - Initials'!K10:K13)</f>
        <v>11007.25</v>
      </c>
      <c r="L14" s="284">
        <f>AVERAGE('Table - Initials'!L10:L13)</f>
        <v>9397.75</v>
      </c>
      <c r="M14" s="284">
        <f>AVERAGE('Table - Initials'!M10:M13)</f>
        <v>8490.5</v>
      </c>
      <c r="N14" s="284">
        <f>AVERAGE('Table - Initials'!N10:N13)</f>
        <v>8204.25</v>
      </c>
      <c r="O14" s="284">
        <f>AVERAGE('Table - Initials'!O10:O13)</f>
        <v>6653.75</v>
      </c>
      <c r="P14" s="284">
        <f>AVERAGE('Table - Initials'!P10:P13)</f>
        <v>6786.25</v>
      </c>
      <c r="Q14" s="284">
        <f>AVERAGE('Table - Initials'!Q10:Q13)</f>
        <v>5958.75</v>
      </c>
      <c r="R14" s="284">
        <f>AVERAGE('Table - Initials'!R10:R13)</f>
        <v>6010</v>
      </c>
      <c r="S14" s="284">
        <f>AVERAGE('Table - Initials'!S10:S13)</f>
        <v>6514.5</v>
      </c>
      <c r="T14" s="284">
        <f>AVERAGE('Table - Initials'!T10:T13)</f>
        <v>7974</v>
      </c>
      <c r="U14" s="284">
        <f>AVERAGE('Table - Initials'!U10:U13)</f>
        <v>12615</v>
      </c>
      <c r="V14" s="286">
        <v>44262</v>
      </c>
    </row>
    <row r="15" spans="1:27" ht="13.5" customHeight="1" x14ac:dyDescent="0.25">
      <c r="A15" s="283">
        <v>11</v>
      </c>
      <c r="B15" s="284">
        <f>AVERAGE('Table - Initials'!B11:B14)</f>
        <v>12650.5</v>
      </c>
      <c r="C15" s="284">
        <f>AVERAGE('Table - Initials'!C11:C14)</f>
        <v>11519.25</v>
      </c>
      <c r="D15" s="284">
        <f>AVERAGE('Table - Initials'!D11:D14)</f>
        <v>9939.5</v>
      </c>
      <c r="E15" s="284">
        <f>AVERAGE('Table - Initials'!E11:E14)</f>
        <v>8136.5</v>
      </c>
      <c r="F15" s="284">
        <f>AVERAGE('Table - Initials'!F11:F14)</f>
        <v>7457.75</v>
      </c>
      <c r="G15" s="284">
        <f>AVERAGE('Table - Initials'!G11:G14)</f>
        <v>7251.5</v>
      </c>
      <c r="H15" s="284">
        <f>AVERAGE('Table - Initials'!H11:H14)</f>
        <v>8393</v>
      </c>
      <c r="I15" s="284">
        <f>AVERAGE('Table - Initials'!I11:I14)</f>
        <v>15240.25</v>
      </c>
      <c r="J15" s="284">
        <f>AVERAGE('Table - Initials'!J11:J14)</f>
        <v>11429.5</v>
      </c>
      <c r="K15" s="284">
        <f>AVERAGE('Table - Initials'!K11:K14)</f>
        <v>10804.75</v>
      </c>
      <c r="L15" s="284">
        <f>AVERAGE('Table - Initials'!L11:L14)</f>
        <v>9441</v>
      </c>
      <c r="M15" s="284">
        <f>AVERAGE('Table - Initials'!M11:M14)</f>
        <v>8581.5</v>
      </c>
      <c r="N15" s="284">
        <f>AVERAGE('Table - Initials'!N11:N14)</f>
        <v>8045.75</v>
      </c>
      <c r="O15" s="284">
        <f>AVERAGE('Table - Initials'!O11:O14)</f>
        <v>6720.5</v>
      </c>
      <c r="P15" s="284">
        <f>AVERAGE('Table - Initials'!P11:P14)</f>
        <v>6804</v>
      </c>
      <c r="Q15" s="284">
        <f>AVERAGE('Table - Initials'!Q11:Q14)</f>
        <v>6079.25</v>
      </c>
      <c r="R15" s="284">
        <f>AVERAGE('Table - Initials'!R11:R14)</f>
        <v>5902</v>
      </c>
      <c r="S15" s="284">
        <f>AVERAGE('Table - Initials'!S11:S14)</f>
        <v>6039.75</v>
      </c>
      <c r="T15" s="322">
        <f>AVERAGE('Table - Initials'!T11:T14)</f>
        <v>38837.75</v>
      </c>
      <c r="U15" s="284">
        <f>AVERAGE('Table - Initials'!U11:U14)</f>
        <v>11953.75</v>
      </c>
      <c r="V15" s="286">
        <v>44269</v>
      </c>
    </row>
    <row r="16" spans="1:27" ht="13.5" customHeight="1" x14ac:dyDescent="0.25">
      <c r="A16" s="287">
        <v>12</v>
      </c>
      <c r="B16" s="284">
        <f>AVERAGE('Table - Initials'!B12:B15)</f>
        <v>12486.5</v>
      </c>
      <c r="C16" s="284">
        <f>AVERAGE('Table - Initials'!C12:C15)</f>
        <v>11343.5</v>
      </c>
      <c r="D16" s="284">
        <f>AVERAGE('Table - Initials'!D12:D15)</f>
        <v>9626</v>
      </c>
      <c r="E16" s="284">
        <f>AVERAGE('Table - Initials'!E12:E15)</f>
        <v>8098.5</v>
      </c>
      <c r="F16" s="284">
        <f>AVERAGE('Table - Initials'!F12:F15)</f>
        <v>7161</v>
      </c>
      <c r="G16" s="284">
        <f>AVERAGE('Table - Initials'!G12:G15)</f>
        <v>7004.5</v>
      </c>
      <c r="H16" s="284">
        <f>AVERAGE('Table - Initials'!H12:H15)</f>
        <v>8376.75</v>
      </c>
      <c r="I16" s="284">
        <f>AVERAGE('Table - Initials'!I12:I15)</f>
        <v>14983.25</v>
      </c>
      <c r="J16" s="284">
        <f>AVERAGE('Table - Initials'!J12:J15)</f>
        <v>11227.5</v>
      </c>
      <c r="K16" s="284">
        <f>AVERAGE('Table - Initials'!K12:K15)</f>
        <v>10389.5</v>
      </c>
      <c r="L16" s="284">
        <f>AVERAGE('Table - Initials'!L12:L15)</f>
        <v>9266.5</v>
      </c>
      <c r="M16" s="284">
        <f>AVERAGE('Table - Initials'!M12:M15)</f>
        <v>8492.25</v>
      </c>
      <c r="N16" s="284">
        <f>AVERAGE('Table - Initials'!N12:N15)</f>
        <v>7915.5</v>
      </c>
      <c r="O16" s="284">
        <f>AVERAGE('Table - Initials'!O12:O15)</f>
        <v>6667.75</v>
      </c>
      <c r="P16" s="284">
        <f>AVERAGE('Table - Initials'!P12:P15)</f>
        <v>6761.5</v>
      </c>
      <c r="Q16" s="284">
        <f>AVERAGE('Table - Initials'!Q12:Q15)</f>
        <v>6088</v>
      </c>
      <c r="R16" s="284">
        <f>AVERAGE('Table - Initials'!R12:R15)</f>
        <v>5468</v>
      </c>
      <c r="S16" s="284">
        <f>AVERAGE('Table - Initials'!S12:S15)</f>
        <v>5866.25</v>
      </c>
      <c r="T16" s="284">
        <f>AVERAGE('Table - Initials'!T12:T15)</f>
        <v>82909.75</v>
      </c>
      <c r="U16" s="284">
        <f>AVERAGE('Table - Initials'!U12:U15)</f>
        <v>11578</v>
      </c>
      <c r="V16" s="286">
        <v>44276</v>
      </c>
    </row>
    <row r="17" spans="1:24" ht="13.5" customHeight="1" x14ac:dyDescent="0.25">
      <c r="A17" s="283">
        <v>13</v>
      </c>
      <c r="B17" s="284">
        <f>AVERAGE('Table - Initials'!B13:B16)</f>
        <v>12472.25</v>
      </c>
      <c r="C17" s="284">
        <f>AVERAGE('Table - Initials'!C13:C16)</f>
        <v>11510.75</v>
      </c>
      <c r="D17" s="284">
        <f>AVERAGE('Table - Initials'!D13:D16)</f>
        <v>9528.5</v>
      </c>
      <c r="E17" s="284">
        <f>AVERAGE('Table - Initials'!E13:E16)</f>
        <v>8206.75</v>
      </c>
      <c r="F17" s="284">
        <f>AVERAGE('Table - Initials'!F13:F16)</f>
        <v>7517</v>
      </c>
      <c r="G17" s="284">
        <f>AVERAGE('Table - Initials'!G13:G16)</f>
        <v>7534.25</v>
      </c>
      <c r="H17" s="284">
        <f>AVERAGE('Table - Initials'!H13:H16)</f>
        <v>8740.75</v>
      </c>
      <c r="I17" s="284">
        <f>AVERAGE('Table - Initials'!I13:I16)</f>
        <v>15025</v>
      </c>
      <c r="J17" s="284">
        <f>AVERAGE('Table - Initials'!J13:J16)</f>
        <v>11465</v>
      </c>
      <c r="K17" s="284">
        <f>AVERAGE('Table - Initials'!K13:K16)</f>
        <v>9920</v>
      </c>
      <c r="L17" s="284">
        <f>AVERAGE('Table - Initials'!L13:L16)</f>
        <v>10754.5</v>
      </c>
      <c r="M17" s="284">
        <f>AVERAGE('Table - Initials'!M13:M16)</f>
        <v>8724.75</v>
      </c>
      <c r="N17" s="284">
        <f>AVERAGE('Table - Initials'!N13:N16)</f>
        <v>7800.5</v>
      </c>
      <c r="O17" s="284">
        <f>AVERAGE('Table - Initials'!O13:O16)</f>
        <v>6698.25</v>
      </c>
      <c r="P17" s="284">
        <f>AVERAGE('Table - Initials'!P13:P16)</f>
        <v>6724.25</v>
      </c>
      <c r="Q17" s="284">
        <f>AVERAGE('Table - Initials'!Q13:Q16)</f>
        <v>6334</v>
      </c>
      <c r="R17" s="284">
        <f>AVERAGE('Table - Initials'!R13:R16)</f>
        <v>5655.25</v>
      </c>
      <c r="S17" s="284">
        <f>AVERAGE('Table - Initials'!S13:S16)</f>
        <v>5681</v>
      </c>
      <c r="T17" s="284">
        <f>AVERAGE('Table - Initials'!T13:T16)</f>
        <v>123788.5</v>
      </c>
      <c r="U17" s="284">
        <f>AVERAGE('Table - Initials'!U13:U16)</f>
        <v>11603.75</v>
      </c>
      <c r="V17" s="286">
        <v>44283</v>
      </c>
    </row>
    <row r="18" spans="1:24" ht="13.5" customHeight="1" x14ac:dyDescent="0.25">
      <c r="A18" s="283">
        <v>14</v>
      </c>
      <c r="B18" s="284">
        <f>AVERAGE('Table - Initials'!B14:B17)</f>
        <v>12664</v>
      </c>
      <c r="C18" s="284">
        <f>AVERAGE('Table - Initials'!C14:C17)</f>
        <v>11922.25</v>
      </c>
      <c r="D18" s="284">
        <f>AVERAGE('Table - Initials'!D14:D17)</f>
        <v>10233.75</v>
      </c>
      <c r="E18" s="284">
        <f>AVERAGE('Table - Initials'!E14:E17)</f>
        <v>8839.5</v>
      </c>
      <c r="F18" s="284">
        <f>AVERAGE('Table - Initials'!F14:F17)</f>
        <v>7659</v>
      </c>
      <c r="G18" s="284">
        <f>AVERAGE('Table - Initials'!G14:G17)</f>
        <v>7695.25</v>
      </c>
      <c r="H18" s="284">
        <f>AVERAGE('Table - Initials'!H14:H17)</f>
        <v>8902</v>
      </c>
      <c r="I18" s="284">
        <f>AVERAGE('Table - Initials'!I14:I17)</f>
        <v>15314.25</v>
      </c>
      <c r="J18" s="284">
        <f>AVERAGE('Table - Initials'!J14:J17)</f>
        <v>11981.75</v>
      </c>
      <c r="K18" s="284">
        <f>AVERAGE('Table - Initials'!K14:K17)</f>
        <v>10470</v>
      </c>
      <c r="L18" s="284">
        <f>AVERAGE('Table - Initials'!L14:L17)</f>
        <v>10883.5</v>
      </c>
      <c r="M18" s="284">
        <f>AVERAGE('Table - Initials'!M14:M17)</f>
        <v>9084.5</v>
      </c>
      <c r="N18" s="284">
        <f>AVERAGE('Table - Initials'!N14:N17)</f>
        <v>8010.75</v>
      </c>
      <c r="O18" s="284">
        <f>AVERAGE('Table - Initials'!O14:O17)</f>
        <v>7169</v>
      </c>
      <c r="P18" s="284">
        <f>AVERAGE('Table - Initials'!P14:P17)</f>
        <v>6897</v>
      </c>
      <c r="Q18" s="284">
        <f>AVERAGE('Table - Initials'!Q14:Q17)</f>
        <v>6372.5</v>
      </c>
      <c r="R18" s="284">
        <f>AVERAGE('Table - Initials'!R14:R17)</f>
        <v>5824</v>
      </c>
      <c r="S18" s="284">
        <f>AVERAGE('Table - Initials'!S14:S17)</f>
        <v>5971.75</v>
      </c>
      <c r="T18" s="284">
        <f>AVERAGE('Table - Initials'!T14:T17)</f>
        <v>156060.25</v>
      </c>
      <c r="U18" s="284">
        <f>AVERAGE('Table - Initials'!U14:U17)</f>
        <v>12999.25</v>
      </c>
      <c r="V18" s="286">
        <v>44290</v>
      </c>
    </row>
    <row r="19" spans="1:24" ht="13.5" customHeight="1" x14ac:dyDescent="0.25">
      <c r="A19" s="283">
        <v>15</v>
      </c>
      <c r="B19" s="284">
        <f>AVERAGE('Table - Initials'!B15:B18)</f>
        <v>12593.5</v>
      </c>
      <c r="C19" s="284">
        <f>AVERAGE('Table - Initials'!C15:C18)</f>
        <v>12171.25</v>
      </c>
      <c r="D19" s="284">
        <f>AVERAGE('Table - Initials'!D15:D18)</f>
        <v>10476.25</v>
      </c>
      <c r="E19" s="284">
        <f>AVERAGE('Table - Initials'!E15:E18)</f>
        <v>9058.75</v>
      </c>
      <c r="F19" s="284">
        <f>AVERAGE('Table - Initials'!F15:F18)</f>
        <v>7705.5</v>
      </c>
      <c r="G19" s="284">
        <f>AVERAGE('Table - Initials'!G15:G18)</f>
        <v>7738.75</v>
      </c>
      <c r="H19" s="284">
        <f>AVERAGE('Table - Initials'!H15:H18)</f>
        <v>9063.5</v>
      </c>
      <c r="I19" s="284">
        <f>AVERAGE('Table - Initials'!I15:I18)</f>
        <v>15063.25</v>
      </c>
      <c r="J19" s="284">
        <f>AVERAGE('Table - Initials'!J15:J18)</f>
        <v>11958</v>
      </c>
      <c r="K19" s="284">
        <f>AVERAGE('Table - Initials'!K15:K18)</f>
        <v>10693.75</v>
      </c>
      <c r="L19" s="284">
        <f>AVERAGE('Table - Initials'!L15:L18)</f>
        <v>10803.25</v>
      </c>
      <c r="M19" s="284">
        <f>AVERAGE('Table - Initials'!M15:M18)</f>
        <v>9318</v>
      </c>
      <c r="N19" s="284">
        <f>AVERAGE('Table - Initials'!N15:N18)</f>
        <v>8173.25</v>
      </c>
      <c r="O19" s="284">
        <f>AVERAGE('Table - Initials'!O15:O18)</f>
        <v>7199.75</v>
      </c>
      <c r="P19" s="284">
        <f>AVERAGE('Table - Initials'!P15:P18)</f>
        <v>6957.75</v>
      </c>
      <c r="Q19" s="284">
        <f>AVERAGE('Table - Initials'!Q15:Q18)</f>
        <v>6327.5</v>
      </c>
      <c r="R19" s="284">
        <f>AVERAGE('Table - Initials'!R15:R18)</f>
        <v>5849.5</v>
      </c>
      <c r="S19" s="284">
        <f>AVERAGE('Table - Initials'!S15:S18)</f>
        <v>6064.25</v>
      </c>
      <c r="T19" s="284">
        <f>AVERAGE('Table - Initials'!T15:T18)</f>
        <v>144428.5</v>
      </c>
      <c r="U19" s="284">
        <f>AVERAGE('Table - Initials'!U15:U18)</f>
        <v>13453.75</v>
      </c>
      <c r="V19" s="286">
        <v>44297</v>
      </c>
    </row>
    <row r="20" spans="1:24" ht="13.5" customHeight="1" x14ac:dyDescent="0.25">
      <c r="A20" s="283">
        <v>16</v>
      </c>
      <c r="B20" s="284">
        <f>AVERAGE('Table - Initials'!B16:B19)</f>
        <v>12333.75</v>
      </c>
      <c r="C20" s="284">
        <f>AVERAGE('Table - Initials'!C16:C19)</f>
        <v>12114.25</v>
      </c>
      <c r="D20" s="284">
        <f>AVERAGE('Table - Initials'!D16:D19)</f>
        <v>10308.75</v>
      </c>
      <c r="E20" s="284">
        <f>AVERAGE('Table - Initials'!E16:E19)</f>
        <v>9154.5</v>
      </c>
      <c r="F20" s="284">
        <f>AVERAGE('Table - Initials'!F16:F19)</f>
        <v>7711.25</v>
      </c>
      <c r="G20" s="284">
        <f>AVERAGE('Table - Initials'!G16:G19)</f>
        <v>7711.75</v>
      </c>
      <c r="H20" s="284">
        <f>AVERAGE('Table - Initials'!H16:H19)</f>
        <v>9092.25</v>
      </c>
      <c r="I20" s="284">
        <f>AVERAGE('Table - Initials'!I16:I19)</f>
        <v>14582</v>
      </c>
      <c r="J20" s="284">
        <f>AVERAGE('Table - Initials'!J16:J19)</f>
        <v>11873.5</v>
      </c>
      <c r="K20" s="284">
        <f>AVERAGE('Table - Initials'!K16:K19)</f>
        <v>10806.75</v>
      </c>
      <c r="L20" s="284">
        <f>AVERAGE('Table - Initials'!L16:L19)</f>
        <v>10716</v>
      </c>
      <c r="M20" s="284">
        <f>AVERAGE('Table - Initials'!M16:M19)</f>
        <v>9138.5</v>
      </c>
      <c r="N20" s="284">
        <f>AVERAGE('Table - Initials'!N16:N19)</f>
        <v>8406.5</v>
      </c>
      <c r="O20" s="284">
        <f>AVERAGE('Table - Initials'!O16:O19)</f>
        <v>7149</v>
      </c>
      <c r="P20" s="284">
        <f>AVERAGE('Table - Initials'!P16:P19)</f>
        <v>6884</v>
      </c>
      <c r="Q20" s="284">
        <f>AVERAGE('Table - Initials'!Q16:Q19)</f>
        <v>6249.25</v>
      </c>
      <c r="R20" s="284">
        <f>AVERAGE('Table - Initials'!R16:R19)</f>
        <v>5805.5</v>
      </c>
      <c r="S20" s="284">
        <f>AVERAGE('Table - Initials'!S16:S19)</f>
        <v>6031.25</v>
      </c>
      <c r="T20" s="284">
        <f>AVERAGE('Table - Initials'!T16:T19)</f>
        <v>133335.75</v>
      </c>
      <c r="U20" s="284">
        <f>AVERAGE('Table - Initials'!U16:U19)</f>
        <v>13497.25</v>
      </c>
      <c r="V20" s="286">
        <v>44304</v>
      </c>
      <c r="X20" s="38"/>
    </row>
    <row r="21" spans="1:24" ht="13.5" customHeight="1" x14ac:dyDescent="0.25">
      <c r="A21" s="283">
        <v>17</v>
      </c>
      <c r="B21" s="284">
        <f>AVERAGE('Table - Initials'!B17:B20)</f>
        <v>12045</v>
      </c>
      <c r="C21" s="284">
        <f>AVERAGE('Table - Initials'!C17:C20)</f>
        <v>11880.5</v>
      </c>
      <c r="D21" s="284">
        <f>AVERAGE('Table - Initials'!D17:D20)</f>
        <v>9963</v>
      </c>
      <c r="E21" s="284">
        <f>AVERAGE('Table - Initials'!E17:E20)</f>
        <v>8731</v>
      </c>
      <c r="F21" s="284">
        <f>AVERAGE('Table - Initials'!F17:F20)</f>
        <v>7102.25</v>
      </c>
      <c r="G21" s="284">
        <f>AVERAGE('Table - Initials'!G17:G20)</f>
        <v>7015.25</v>
      </c>
      <c r="H21" s="284">
        <f>AVERAGE('Table - Initials'!H17:H20)</f>
        <v>8662.25</v>
      </c>
      <c r="I21" s="284">
        <f>AVERAGE('Table - Initials'!I17:I20)</f>
        <v>13833.5</v>
      </c>
      <c r="J21" s="284">
        <f>AVERAGE('Table - Initials'!J17:J20)</f>
        <v>11445</v>
      </c>
      <c r="K21" s="284">
        <f>AVERAGE('Table - Initials'!K17:K20)</f>
        <v>10739.5</v>
      </c>
      <c r="L21" s="284">
        <f>AVERAGE('Table - Initials'!L17:L20)</f>
        <v>9354</v>
      </c>
      <c r="M21" s="284">
        <f>AVERAGE('Table - Initials'!M17:M20)</f>
        <v>8849.25</v>
      </c>
      <c r="N21" s="284">
        <f>AVERAGE('Table - Initials'!N17:N20)</f>
        <v>8213.75</v>
      </c>
      <c r="O21" s="284">
        <f>AVERAGE('Table - Initials'!O17:O20)</f>
        <v>6902.25</v>
      </c>
      <c r="P21" s="284">
        <f>AVERAGE('Table - Initials'!P17:P20)</f>
        <v>6778.25</v>
      </c>
      <c r="Q21" s="284">
        <f>AVERAGE('Table - Initials'!Q17:Q20)</f>
        <v>5875</v>
      </c>
      <c r="R21" s="284">
        <f>AVERAGE('Table - Initials'!R17:R20)</f>
        <v>5455.75</v>
      </c>
      <c r="S21" s="284">
        <f>AVERAGE('Table - Initials'!S17:S20)</f>
        <v>5775.25</v>
      </c>
      <c r="T21" s="284">
        <f>AVERAGE('Table - Initials'!T17:T20)</f>
        <v>116010.5</v>
      </c>
      <c r="U21" s="284">
        <f>AVERAGE('Table - Initials'!U17:U20)</f>
        <v>13158.25</v>
      </c>
      <c r="V21" s="286">
        <v>44311</v>
      </c>
      <c r="X21" s="38"/>
    </row>
    <row r="22" spans="1:24" ht="13.5" customHeight="1" x14ac:dyDescent="0.25">
      <c r="A22" s="283">
        <v>18</v>
      </c>
      <c r="B22" s="284">
        <f>AVERAGE('Table - Initials'!B18:B21)</f>
        <v>11426.75</v>
      </c>
      <c r="C22" s="284">
        <f>AVERAGE('Table - Initials'!C18:C21)</f>
        <v>11046.5</v>
      </c>
      <c r="D22" s="284">
        <f>AVERAGE('Table - Initials'!D18:D21)</f>
        <v>9094.75</v>
      </c>
      <c r="E22" s="284">
        <f>AVERAGE('Table - Initials'!E18:E21)</f>
        <v>7996</v>
      </c>
      <c r="F22" s="284">
        <f>AVERAGE('Table - Initials'!F18:F21)</f>
        <v>6853.75</v>
      </c>
      <c r="G22" s="284">
        <f>AVERAGE('Table - Initials'!G18:G21)</f>
        <v>6748.5</v>
      </c>
      <c r="H22" s="284">
        <f>AVERAGE('Table - Initials'!H18:H21)</f>
        <v>8400.25</v>
      </c>
      <c r="I22" s="284">
        <f>AVERAGE('Table - Initials'!I18:I21)</f>
        <v>13170.5</v>
      </c>
      <c r="J22" s="284">
        <f>AVERAGE('Table - Initials'!J18:J21)</f>
        <v>11036</v>
      </c>
      <c r="K22" s="284">
        <f>AVERAGE('Table - Initials'!K18:K21)</f>
        <v>10289.25</v>
      </c>
      <c r="L22" s="284">
        <f>AVERAGE('Table - Initials'!L18:L21)</f>
        <v>9093.25</v>
      </c>
      <c r="M22" s="284">
        <f>AVERAGE('Table - Initials'!M18:M21)</f>
        <v>8369</v>
      </c>
      <c r="N22" s="284">
        <f>AVERAGE('Table - Initials'!N18:N21)</f>
        <v>7874.75</v>
      </c>
      <c r="O22" s="284">
        <f>AVERAGE('Table - Initials'!O18:O21)</f>
        <v>6477.25</v>
      </c>
      <c r="P22" s="284">
        <f>AVERAGE('Table - Initials'!P18:P21)</f>
        <v>6395.25</v>
      </c>
      <c r="Q22" s="284">
        <f>AVERAGE('Table - Initials'!Q18:Q21)</f>
        <v>5732.25</v>
      </c>
      <c r="R22" s="284">
        <f>AVERAGE('Table - Initials'!R18:R21)</f>
        <v>5283.5</v>
      </c>
      <c r="S22" s="284">
        <f>AVERAGE('Table - Initials'!S18:S21)</f>
        <v>5322.25</v>
      </c>
      <c r="T22" s="284">
        <f>AVERAGE('Table - Initials'!T18:T21)</f>
        <v>107556.5</v>
      </c>
      <c r="U22" s="284">
        <f>AVERAGE('Table - Initials'!U18:U21)</f>
        <v>12989.25</v>
      </c>
      <c r="V22" s="286">
        <v>44318</v>
      </c>
    </row>
    <row r="23" spans="1:24" ht="13.5" customHeight="1" x14ac:dyDescent="0.25">
      <c r="A23" s="283">
        <v>19</v>
      </c>
      <c r="B23" s="284">
        <f>AVERAGE('Table - Initials'!B19:B22)</f>
        <v>10969</v>
      </c>
      <c r="C23" s="284">
        <f>AVERAGE('Table - Initials'!C19:C22)</f>
        <v>10618</v>
      </c>
      <c r="D23" s="284">
        <f>AVERAGE('Table - Initials'!D19:D22)</f>
        <v>8714.25</v>
      </c>
      <c r="E23" s="284">
        <f>AVERAGE('Table - Initials'!E19:E22)</f>
        <v>7742</v>
      </c>
      <c r="F23" s="284">
        <f>AVERAGE('Table - Initials'!F19:F22)</f>
        <v>6563.25</v>
      </c>
      <c r="G23" s="284">
        <f>AVERAGE('Table - Initials'!G19:G22)</f>
        <v>6571</v>
      </c>
      <c r="H23" s="284">
        <f>AVERAGE('Table - Initials'!H19:H22)</f>
        <v>8126</v>
      </c>
      <c r="I23" s="284">
        <f>AVERAGE('Table - Initials'!I19:I22)</f>
        <v>13297.75</v>
      </c>
      <c r="J23" s="284">
        <f>AVERAGE('Table - Initials'!J19:J22)</f>
        <v>10845</v>
      </c>
      <c r="K23" s="284">
        <f>AVERAGE('Table - Initials'!K19:K22)</f>
        <v>10069.5</v>
      </c>
      <c r="L23" s="284">
        <f>AVERAGE('Table - Initials'!L19:L22)</f>
        <v>8767.75</v>
      </c>
      <c r="M23" s="284">
        <f>AVERAGE('Table - Initials'!M19:M22)</f>
        <v>7905.75</v>
      </c>
      <c r="N23" s="284">
        <f>AVERAGE('Table - Initials'!N19:N22)</f>
        <v>7702.75</v>
      </c>
      <c r="O23" s="284">
        <f>AVERAGE('Table - Initials'!O19:O22)</f>
        <v>6382.5</v>
      </c>
      <c r="P23" s="284">
        <f>AVERAGE('Table - Initials'!P19:P22)</f>
        <v>6164.25</v>
      </c>
      <c r="Q23" s="284">
        <f>AVERAGE('Table - Initials'!Q19:Q22)</f>
        <v>5616.25</v>
      </c>
      <c r="R23" s="284">
        <f>AVERAGE('Table - Initials'!R19:R22)</f>
        <v>5135.5</v>
      </c>
      <c r="S23" s="284">
        <f>AVERAGE('Table - Initials'!S19:S22)</f>
        <v>5259.75</v>
      </c>
      <c r="T23" s="284">
        <f>AVERAGE('Table - Initials'!T19:T22)</f>
        <v>121631</v>
      </c>
      <c r="U23" s="284">
        <f>AVERAGE('Table - Initials'!U19:U22)</f>
        <v>14590</v>
      </c>
      <c r="V23" s="286">
        <v>44325</v>
      </c>
    </row>
    <row r="24" spans="1:24" ht="13.5" customHeight="1" x14ac:dyDescent="0.25">
      <c r="A24" s="283">
        <v>20</v>
      </c>
      <c r="B24" s="284">
        <f>AVERAGE('Table - Initials'!B20:B23)</f>
        <v>10551.75</v>
      </c>
      <c r="C24" s="284">
        <f>AVERAGE('Table - Initials'!C20:C23)</f>
        <v>10537</v>
      </c>
      <c r="D24" s="284">
        <f>AVERAGE('Table - Initials'!D20:D23)</f>
        <v>8572</v>
      </c>
      <c r="E24" s="284">
        <f>AVERAGE('Table - Initials'!E20:E23)</f>
        <v>7640.75</v>
      </c>
      <c r="F24" s="284">
        <f>AVERAGE('Table - Initials'!F20:F23)</f>
        <v>6574.75</v>
      </c>
      <c r="G24" s="284">
        <f>AVERAGE('Table - Initials'!G20:G23)</f>
        <v>6490.75</v>
      </c>
      <c r="H24" s="284">
        <f>AVERAGE('Table - Initials'!H20:H23)</f>
        <v>8024.75</v>
      </c>
      <c r="I24" s="284">
        <f>AVERAGE('Table - Initials'!I20:I23)</f>
        <v>13064.5</v>
      </c>
      <c r="J24" s="284">
        <f>AVERAGE('Table - Initials'!J20:J23)</f>
        <v>10751.75</v>
      </c>
      <c r="K24" s="284">
        <f>AVERAGE('Table - Initials'!K20:K23)</f>
        <v>9860</v>
      </c>
      <c r="L24" s="284">
        <f>AVERAGE('Table - Initials'!L20:L23)</f>
        <v>8713.75</v>
      </c>
      <c r="M24" s="284">
        <f>AVERAGE('Table - Initials'!M20:M23)</f>
        <v>7831</v>
      </c>
      <c r="N24" s="284">
        <f>AVERAGE('Table - Initials'!N20:N23)</f>
        <v>7179</v>
      </c>
      <c r="O24" s="284">
        <f>AVERAGE('Table - Initials'!O20:O23)</f>
        <v>6339.5</v>
      </c>
      <c r="P24" s="284">
        <f>AVERAGE('Table - Initials'!P20:P23)</f>
        <v>6094.5</v>
      </c>
      <c r="Q24" s="284">
        <f>AVERAGE('Table - Initials'!Q20:Q23)</f>
        <v>5476.25</v>
      </c>
      <c r="R24" s="284">
        <f>AVERAGE('Table - Initials'!R20:R23)</f>
        <v>5135.25</v>
      </c>
      <c r="S24" s="284">
        <f>AVERAGE('Table - Initials'!S20:S23)</f>
        <v>5301.75</v>
      </c>
      <c r="T24" s="284">
        <f>AVERAGE('Table - Initials'!T20:T23)</f>
        <v>99341.25</v>
      </c>
      <c r="U24" s="284">
        <f>AVERAGE('Table - Initials'!U20:U23)</f>
        <v>14599.25</v>
      </c>
      <c r="V24" s="286">
        <v>44332</v>
      </c>
    </row>
    <row r="25" spans="1:24" ht="13.5" customHeight="1" x14ac:dyDescent="0.25">
      <c r="A25" s="283">
        <v>21</v>
      </c>
      <c r="B25" s="284">
        <f>AVERAGE('Table - Initials'!B21:B24)</f>
        <v>10413</v>
      </c>
      <c r="C25" s="284">
        <f>AVERAGE('Table - Initials'!C21:C24)</f>
        <v>10202.25</v>
      </c>
      <c r="D25" s="284">
        <f>AVERAGE('Table - Initials'!D21:D24)</f>
        <v>8580.25</v>
      </c>
      <c r="E25" s="284">
        <f>AVERAGE('Table - Initials'!E21:E24)</f>
        <v>7715.75</v>
      </c>
      <c r="F25" s="284">
        <f>AVERAGE('Table - Initials'!F21:F24)</f>
        <v>6518.25</v>
      </c>
      <c r="G25" s="284">
        <f>AVERAGE('Table - Initials'!G21:G24)</f>
        <v>6155.25</v>
      </c>
      <c r="H25" s="284">
        <f>AVERAGE('Table - Initials'!H21:H24)</f>
        <v>7690.5</v>
      </c>
      <c r="I25" s="284">
        <f>AVERAGE('Table - Initials'!I21:I24)</f>
        <v>12725.25</v>
      </c>
      <c r="J25" s="284">
        <f>AVERAGE('Table - Initials'!J21:J24)</f>
        <v>10721</v>
      </c>
      <c r="K25" s="284">
        <f>AVERAGE('Table - Initials'!K21:K24)</f>
        <v>9895.5</v>
      </c>
      <c r="L25" s="284">
        <f>AVERAGE('Table - Initials'!L21:L24)</f>
        <v>8444</v>
      </c>
      <c r="M25" s="284">
        <f>AVERAGE('Table - Initials'!M21:M24)</f>
        <v>7692.75</v>
      </c>
      <c r="N25" s="284">
        <f>AVERAGE('Table - Initials'!N21:N24)</f>
        <v>6935.25</v>
      </c>
      <c r="O25" s="284">
        <f>AVERAGE('Table - Initials'!O21:O24)</f>
        <v>6127.25</v>
      </c>
      <c r="P25" s="284">
        <f>AVERAGE('Table - Initials'!P21:P24)</f>
        <v>6009.5</v>
      </c>
      <c r="Q25" s="284">
        <f>AVERAGE('Table - Initials'!Q21:Q24)</f>
        <v>5292</v>
      </c>
      <c r="R25" s="284">
        <f>AVERAGE('Table - Initials'!R21:R24)</f>
        <v>5038.75</v>
      </c>
      <c r="S25" s="284">
        <f>AVERAGE('Table - Initials'!S21:S24)</f>
        <v>5215</v>
      </c>
      <c r="T25" s="284">
        <f>AVERAGE('Table - Initials'!T21:T24)</f>
        <v>81956.75</v>
      </c>
      <c r="U25" s="284">
        <f>AVERAGE('Table - Initials'!U21:U24)</f>
        <v>14493.75</v>
      </c>
      <c r="V25" s="286">
        <v>44339</v>
      </c>
    </row>
    <row r="26" spans="1:24" ht="13.5" customHeight="1" x14ac:dyDescent="0.25">
      <c r="A26" s="283">
        <v>22</v>
      </c>
      <c r="B26" s="284">
        <f>AVERAGE('Table - Initials'!B22:B25)</f>
        <v>10354</v>
      </c>
      <c r="C26" s="284">
        <f>AVERAGE('Table - Initials'!C22:C25)</f>
        <v>10344.25</v>
      </c>
      <c r="D26" s="284">
        <f>AVERAGE('Table - Initials'!D22:D25)</f>
        <v>8614.75</v>
      </c>
      <c r="E26" s="284">
        <f>AVERAGE('Table - Initials'!E22:E25)</f>
        <v>7612</v>
      </c>
      <c r="F26" s="284">
        <f>AVERAGE('Table - Initials'!F22:F25)</f>
        <v>6480.25</v>
      </c>
      <c r="G26" s="284">
        <f>AVERAGE('Table - Initials'!G22:G25)</f>
        <v>6161.25</v>
      </c>
      <c r="H26" s="284">
        <f>AVERAGE('Table - Initials'!H22:H25)</f>
        <v>7701.75</v>
      </c>
      <c r="I26" s="284">
        <f>AVERAGE('Table - Initials'!I22:I25)</f>
        <v>12846.5</v>
      </c>
      <c r="J26" s="284">
        <f>AVERAGE('Table - Initials'!J22:J25)</f>
        <v>10421.75</v>
      </c>
      <c r="K26" s="284">
        <f>AVERAGE('Table - Initials'!K22:K25)</f>
        <v>9549</v>
      </c>
      <c r="L26" s="284">
        <f>AVERAGE('Table - Initials'!L22:L25)</f>
        <v>8605.5</v>
      </c>
      <c r="M26" s="284">
        <f>AVERAGE('Table - Initials'!M22:M25)</f>
        <v>7633.5</v>
      </c>
      <c r="N26" s="284">
        <f>AVERAGE('Table - Initials'!N22:N25)</f>
        <v>6766.75</v>
      </c>
      <c r="O26" s="284">
        <f>AVERAGE('Table - Initials'!O22:O25)</f>
        <v>5942.75</v>
      </c>
      <c r="P26" s="284">
        <f>AVERAGE('Table - Initials'!P22:P25)</f>
        <v>5791</v>
      </c>
      <c r="Q26" s="284">
        <f>AVERAGE('Table - Initials'!Q22:Q25)</f>
        <v>5286.75</v>
      </c>
      <c r="R26" s="284">
        <f>AVERAGE('Table - Initials'!R22:R25)</f>
        <v>5077.75</v>
      </c>
      <c r="S26" s="284">
        <f>AVERAGE('Table - Initials'!S22:S25)</f>
        <v>5284</v>
      </c>
      <c r="T26" s="284">
        <f>AVERAGE('Table - Initials'!T22:T25)</f>
        <v>62028.75</v>
      </c>
      <c r="U26" s="284">
        <f>AVERAGE('Table - Initials'!U22:U25)</f>
        <v>12559.5</v>
      </c>
      <c r="V26" s="286">
        <v>44346</v>
      </c>
    </row>
    <row r="27" spans="1:24" ht="13.5" customHeight="1" x14ac:dyDescent="0.25">
      <c r="A27" s="283">
        <v>23</v>
      </c>
      <c r="B27" s="284">
        <f>AVERAGE('Table - Initials'!B23:B26)</f>
        <v>10210.75</v>
      </c>
      <c r="C27" s="284">
        <f>AVERAGE('Table - Initials'!C23:C26)</f>
        <v>10198.25</v>
      </c>
      <c r="D27" s="284">
        <f>AVERAGE('Table - Initials'!D23:D26)</f>
        <v>8655.75</v>
      </c>
      <c r="E27" s="284">
        <f>AVERAGE('Table - Initials'!E23:E26)</f>
        <v>7655.25</v>
      </c>
      <c r="F27" s="284">
        <f>AVERAGE('Table - Initials'!F23:F26)</f>
        <v>6570.75</v>
      </c>
      <c r="G27" s="284">
        <f>AVERAGE('Table - Initials'!G23:G26)</f>
        <v>6069.75</v>
      </c>
      <c r="H27" s="284">
        <f>AVERAGE('Table - Initials'!H23:H26)</f>
        <v>7787.5</v>
      </c>
      <c r="I27" s="284">
        <f>AVERAGE('Table - Initials'!I23:I26)</f>
        <v>12415.75</v>
      </c>
      <c r="J27" s="284">
        <f>AVERAGE('Table - Initials'!J23:J26)</f>
        <v>10766</v>
      </c>
      <c r="K27" s="284">
        <f>AVERAGE('Table - Initials'!K23:K26)</f>
        <v>9708.25</v>
      </c>
      <c r="L27" s="284">
        <f>AVERAGE('Table - Initials'!L23:L26)</f>
        <v>8657.5</v>
      </c>
      <c r="M27" s="284">
        <f>AVERAGE('Table - Initials'!M23:M26)</f>
        <v>7648</v>
      </c>
      <c r="N27" s="284">
        <f>AVERAGE('Table - Initials'!N23:N26)</f>
        <v>6655.75</v>
      </c>
      <c r="O27" s="284">
        <f>AVERAGE('Table - Initials'!O23:O26)</f>
        <v>5775.25</v>
      </c>
      <c r="P27" s="284">
        <f>AVERAGE('Table - Initials'!P23:P26)</f>
        <v>5754.25</v>
      </c>
      <c r="Q27" s="284">
        <f>AVERAGE('Table - Initials'!Q23:Q26)</f>
        <v>5311.5</v>
      </c>
      <c r="R27" s="284">
        <f>AVERAGE('Table - Initials'!R23:R26)</f>
        <v>5058</v>
      </c>
      <c r="S27" s="284">
        <f>AVERAGE('Table - Initials'!S23:S26)</f>
        <v>5130.75</v>
      </c>
      <c r="T27" s="284">
        <f>AVERAGE('Table - Initials'!T23:T26)</f>
        <v>34602.5</v>
      </c>
      <c r="U27" s="284">
        <f>AVERAGE('Table - Initials'!U23:U26)</f>
        <v>9377.75</v>
      </c>
      <c r="V27" s="286">
        <v>44353</v>
      </c>
    </row>
    <row r="28" spans="1:24" ht="13.5" customHeight="1" x14ac:dyDescent="0.25">
      <c r="A28" s="283">
        <v>24</v>
      </c>
      <c r="B28" s="284">
        <f>AVERAGE('Table - Initials'!B24:B27)</f>
        <v>10371.25</v>
      </c>
      <c r="C28" s="284">
        <f>AVERAGE('Table - Initials'!C24:C27)</f>
        <v>10227</v>
      </c>
      <c r="D28" s="284">
        <f>AVERAGE('Table - Initials'!D24:D27)</f>
        <v>8639.5</v>
      </c>
      <c r="E28" s="284">
        <f>AVERAGE('Table - Initials'!E24:E27)</f>
        <v>7485.25</v>
      </c>
      <c r="F28" s="284">
        <f>AVERAGE('Table - Initials'!F24:F27)</f>
        <v>6660</v>
      </c>
      <c r="G28" s="284">
        <f>AVERAGE('Table - Initials'!G24:G27)</f>
        <v>6144</v>
      </c>
      <c r="H28" s="284">
        <f>AVERAGE('Table - Initials'!H24:H27)</f>
        <v>7973.75</v>
      </c>
      <c r="I28" s="284">
        <f>AVERAGE('Table - Initials'!I24:I27)</f>
        <v>12457.25</v>
      </c>
      <c r="J28" s="284">
        <f>AVERAGE('Table - Initials'!J24:J27)</f>
        <v>10758.75</v>
      </c>
      <c r="K28" s="284">
        <f>AVERAGE('Table - Initials'!K24:K27)</f>
        <v>9666.25</v>
      </c>
      <c r="L28" s="284">
        <f>AVERAGE('Table - Initials'!L24:L27)</f>
        <v>8675</v>
      </c>
      <c r="M28" s="284">
        <f>AVERAGE('Table - Initials'!M24:M27)</f>
        <v>7819</v>
      </c>
      <c r="N28" s="284">
        <f>AVERAGE('Table - Initials'!N24:N27)</f>
        <v>6933.5</v>
      </c>
      <c r="O28" s="284">
        <f>AVERAGE('Table - Initials'!O24:O27)</f>
        <v>5914.75</v>
      </c>
      <c r="P28" s="284">
        <f>AVERAGE('Table - Initials'!P24:P27)</f>
        <v>5756</v>
      </c>
      <c r="Q28" s="284">
        <f>AVERAGE('Table - Initials'!Q24:Q27)</f>
        <v>5375.5</v>
      </c>
      <c r="R28" s="284">
        <f>AVERAGE('Table - Initials'!R24:R27)</f>
        <v>5109.5</v>
      </c>
      <c r="S28" s="284">
        <f>AVERAGE('Table - Initials'!S24:S27)</f>
        <v>5110.5</v>
      </c>
      <c r="T28" s="284">
        <f>AVERAGE('Table - Initials'!T24:T27)</f>
        <v>29894.25</v>
      </c>
      <c r="U28" s="284">
        <f>AVERAGE('Table - Initials'!U24:U27)</f>
        <v>8347.25</v>
      </c>
      <c r="V28" s="286">
        <v>44360</v>
      </c>
    </row>
    <row r="29" spans="1:24" ht="13.5" customHeight="1" x14ac:dyDescent="0.25">
      <c r="A29" s="283">
        <v>25</v>
      </c>
      <c r="B29" s="284">
        <f>AVERAGE('Table - Initials'!B25:B28)</f>
        <v>10508</v>
      </c>
      <c r="C29" s="284">
        <f>AVERAGE('Table - Initials'!C25:C28)</f>
        <v>10534.75</v>
      </c>
      <c r="D29" s="284">
        <f>AVERAGE('Table - Initials'!D25:D28)</f>
        <v>8571.5</v>
      </c>
      <c r="E29" s="284">
        <f>AVERAGE('Table - Initials'!E25:E28)</f>
        <v>7561</v>
      </c>
      <c r="F29" s="284">
        <f>AVERAGE('Table - Initials'!F25:F28)</f>
        <v>6737.25</v>
      </c>
      <c r="G29" s="284">
        <f>AVERAGE('Table - Initials'!G25:G28)</f>
        <v>6552.5</v>
      </c>
      <c r="H29" s="284">
        <f>AVERAGE('Table - Initials'!H25:H28)</f>
        <v>8264.25</v>
      </c>
      <c r="I29" s="284">
        <f>AVERAGE('Table - Initials'!I25:I28)</f>
        <v>12686</v>
      </c>
      <c r="J29" s="284">
        <f>AVERAGE('Table - Initials'!J25:J28)</f>
        <v>10806.75</v>
      </c>
      <c r="K29" s="284">
        <f>AVERAGE('Table - Initials'!K25:K28)</f>
        <v>9493.5</v>
      </c>
      <c r="L29" s="284">
        <f>AVERAGE('Table - Initials'!L25:L28)</f>
        <v>8760.5</v>
      </c>
      <c r="M29" s="284">
        <f>AVERAGE('Table - Initials'!M25:M28)</f>
        <v>8342.5</v>
      </c>
      <c r="N29" s="284">
        <f>AVERAGE('Table - Initials'!N25:N28)</f>
        <v>7022.5</v>
      </c>
      <c r="O29" s="284">
        <f>AVERAGE('Table - Initials'!O25:O28)</f>
        <v>6156</v>
      </c>
      <c r="P29" s="284">
        <f>AVERAGE('Table - Initials'!P25:P28)</f>
        <v>5841.75</v>
      </c>
      <c r="Q29" s="284">
        <f>AVERAGE('Table - Initials'!Q25:Q28)</f>
        <v>5554.25</v>
      </c>
      <c r="R29" s="284">
        <f>AVERAGE('Table - Initials'!R25:R28)</f>
        <v>5277</v>
      </c>
      <c r="S29" s="284">
        <f>AVERAGE('Table - Initials'!S25:S28)</f>
        <v>5287.5</v>
      </c>
      <c r="T29" s="284">
        <f>AVERAGE('Table - Initials'!T25:T28)</f>
        <v>30066</v>
      </c>
      <c r="U29" s="284">
        <f>AVERAGE('Table - Initials'!U25:U28)</f>
        <v>7702.25</v>
      </c>
      <c r="V29" s="286">
        <v>44367</v>
      </c>
    </row>
    <row r="30" spans="1:24" ht="13.5" customHeight="1" x14ac:dyDescent="0.25">
      <c r="A30" s="283">
        <v>26</v>
      </c>
      <c r="B30" s="284">
        <f>AVERAGE('Table - Initials'!B26:B29)</f>
        <v>10426</v>
      </c>
      <c r="C30" s="284">
        <f>AVERAGE('Table - Initials'!C26:C29)</f>
        <v>10418</v>
      </c>
      <c r="D30" s="284">
        <f>AVERAGE('Table - Initials'!D26:D29)</f>
        <v>8594</v>
      </c>
      <c r="E30" s="284">
        <f>AVERAGE('Table - Initials'!E26:E29)</f>
        <v>7735</v>
      </c>
      <c r="F30" s="284">
        <f>AVERAGE('Table - Initials'!F26:F29)</f>
        <v>7086.75</v>
      </c>
      <c r="G30" s="284">
        <f>AVERAGE('Table - Initials'!G26:G29)</f>
        <v>7046.25</v>
      </c>
      <c r="H30" s="284">
        <f>AVERAGE('Table - Initials'!H26:H29)</f>
        <v>8117.5</v>
      </c>
      <c r="I30" s="284">
        <f>AVERAGE('Table - Initials'!I26:I29)</f>
        <v>12327.25</v>
      </c>
      <c r="J30" s="284">
        <f>AVERAGE('Table - Initials'!J26:J29)</f>
        <v>10862.75</v>
      </c>
      <c r="K30" s="284">
        <f>AVERAGE('Table - Initials'!K26:K29)</f>
        <v>9600.75</v>
      </c>
      <c r="L30" s="284">
        <f>AVERAGE('Table - Initials'!L26:L29)</f>
        <v>9117.25</v>
      </c>
      <c r="M30" s="284">
        <f>AVERAGE('Table - Initials'!M26:M29)</f>
        <v>8556.5</v>
      </c>
      <c r="N30" s="284">
        <f>AVERAGE('Table - Initials'!N26:N29)</f>
        <v>7058.25</v>
      </c>
      <c r="O30" s="284">
        <f>AVERAGE('Table - Initials'!O26:O29)</f>
        <v>6162.25</v>
      </c>
      <c r="P30" s="284">
        <f>AVERAGE('Table - Initials'!P26:P29)</f>
        <v>5968.75</v>
      </c>
      <c r="Q30" s="284">
        <f>AVERAGE('Table - Initials'!Q26:Q29)</f>
        <v>5739</v>
      </c>
      <c r="R30" s="284">
        <f>AVERAGE('Table - Initials'!R26:R29)</f>
        <v>5416.5</v>
      </c>
      <c r="S30" s="284">
        <f>AVERAGE('Table - Initials'!S26:S29)</f>
        <v>5323</v>
      </c>
      <c r="T30" s="284">
        <f>AVERAGE('Table - Initials'!T26:T29)</f>
        <v>29736</v>
      </c>
      <c r="U30" s="284">
        <f>AVERAGE('Table - Initials'!U26:U29)</f>
        <v>6966.25</v>
      </c>
      <c r="V30" s="286">
        <v>44374</v>
      </c>
    </row>
    <row r="31" spans="1:24" ht="13.5" customHeight="1" x14ac:dyDescent="0.25">
      <c r="A31" s="283">
        <v>27</v>
      </c>
      <c r="B31" s="284">
        <f>AVERAGE('Table - Initials'!B27:B30)</f>
        <v>11056.5</v>
      </c>
      <c r="C31" s="284">
        <f>AVERAGE('Table - Initials'!C27:C30)</f>
        <v>11130.5</v>
      </c>
      <c r="D31" s="284">
        <f>AVERAGE('Table - Initials'!D27:D30)</f>
        <v>8723.5</v>
      </c>
      <c r="E31" s="284">
        <f>AVERAGE('Table - Initials'!E27:E30)</f>
        <v>7991.25</v>
      </c>
      <c r="F31" s="284">
        <f>AVERAGE('Table - Initials'!F27:F30)</f>
        <v>7155.75</v>
      </c>
      <c r="G31" s="284">
        <f>AVERAGE('Table - Initials'!G27:G30)</f>
        <v>7237.5</v>
      </c>
      <c r="H31" s="284">
        <f>AVERAGE('Table - Initials'!H27:H30)</f>
        <v>8394</v>
      </c>
      <c r="I31" s="284">
        <f>AVERAGE('Table - Initials'!I27:I30)</f>
        <v>13154.25</v>
      </c>
      <c r="J31" s="284">
        <f>AVERAGE('Table - Initials'!J27:J30)</f>
        <v>10848.75</v>
      </c>
      <c r="K31" s="284">
        <f>AVERAGE('Table - Initials'!K27:K30)</f>
        <v>9656</v>
      </c>
      <c r="L31" s="284">
        <f>AVERAGE('Table - Initials'!L27:L30)</f>
        <v>9325</v>
      </c>
      <c r="M31" s="284">
        <f>AVERAGE('Table - Initials'!M27:M30)</f>
        <v>8883</v>
      </c>
      <c r="N31" s="284">
        <f>AVERAGE('Table - Initials'!N27:N30)</f>
        <v>7231.75</v>
      </c>
      <c r="O31" s="284">
        <f>AVERAGE('Table - Initials'!O27:O30)</f>
        <v>6642.75</v>
      </c>
      <c r="P31" s="284">
        <f>AVERAGE('Table - Initials'!P27:P30)</f>
        <v>6313.75</v>
      </c>
      <c r="Q31" s="284">
        <f>AVERAGE('Table - Initials'!Q27:Q30)</f>
        <v>5907.5</v>
      </c>
      <c r="R31" s="284">
        <f>AVERAGE('Table - Initials'!R27:R30)</f>
        <v>5619.5</v>
      </c>
      <c r="S31" s="284">
        <f>AVERAGE('Table - Initials'!S27:S30)</f>
        <v>5668.5</v>
      </c>
      <c r="T31" s="284">
        <f>AVERAGE('Table - Initials'!T27:T30)</f>
        <v>32595.5</v>
      </c>
      <c r="U31" s="284">
        <f>AVERAGE('Table - Initials'!U27:U30)</f>
        <v>6615.25</v>
      </c>
      <c r="V31" s="286">
        <v>44381</v>
      </c>
    </row>
    <row r="32" spans="1:24" ht="13.5" customHeight="1" x14ac:dyDescent="0.25">
      <c r="A32" s="283">
        <v>28</v>
      </c>
      <c r="B32" s="284">
        <f>AVERAGE('Table - Initials'!B28:B31)</f>
        <v>10722</v>
      </c>
      <c r="C32" s="284">
        <f>AVERAGE('Table - Initials'!C28:C31)</f>
        <v>10847.75</v>
      </c>
      <c r="D32" s="284">
        <f>AVERAGE('Table - Initials'!D28:D31)</f>
        <v>8810.5</v>
      </c>
      <c r="E32" s="284">
        <f>AVERAGE('Table - Initials'!E28:E31)</f>
        <v>8018</v>
      </c>
      <c r="F32" s="284">
        <f>AVERAGE('Table - Initials'!F28:F31)</f>
        <v>6774.5</v>
      </c>
      <c r="G32" s="284">
        <f>AVERAGE('Table - Initials'!G28:G31)</f>
        <v>6993</v>
      </c>
      <c r="H32" s="284">
        <f>AVERAGE('Table - Initials'!H28:H31)</f>
        <v>8073.5</v>
      </c>
      <c r="I32" s="284">
        <f>AVERAGE('Table - Initials'!I28:I31)</f>
        <v>13072.75</v>
      </c>
      <c r="J32" s="284">
        <f>AVERAGE('Table - Initials'!J28:J31)</f>
        <v>10928</v>
      </c>
      <c r="K32" s="284">
        <f>AVERAGE('Table - Initials'!K28:K31)</f>
        <v>9779.5</v>
      </c>
      <c r="L32" s="284">
        <f>AVERAGE('Table - Initials'!L28:L31)</f>
        <v>8909</v>
      </c>
      <c r="M32" s="284">
        <f>AVERAGE('Table - Initials'!M28:M31)</f>
        <v>8609.5</v>
      </c>
      <c r="N32" s="284">
        <f>AVERAGE('Table - Initials'!N28:N31)</f>
        <v>6945</v>
      </c>
      <c r="O32" s="284">
        <f>AVERAGE('Table - Initials'!O28:O31)</f>
        <v>6626.5</v>
      </c>
      <c r="P32" s="284">
        <f>AVERAGE('Table - Initials'!P28:P31)</f>
        <v>6387</v>
      </c>
      <c r="Q32" s="284">
        <f>AVERAGE('Table - Initials'!Q28:Q31)</f>
        <v>5742</v>
      </c>
      <c r="R32" s="284">
        <f>AVERAGE('Table - Initials'!R28:R31)</f>
        <v>5495.75</v>
      </c>
      <c r="S32" s="284">
        <f>AVERAGE('Table - Initials'!S28:S31)</f>
        <v>5480.5</v>
      </c>
      <c r="T32" s="284">
        <f>AVERAGE('Table - Initials'!T28:T31)</f>
        <v>32529.5</v>
      </c>
      <c r="U32" s="284">
        <f>AVERAGE('Table - Initials'!U28:U31)</f>
        <v>5994.5</v>
      </c>
      <c r="V32" s="286">
        <v>44388</v>
      </c>
    </row>
    <row r="33" spans="1:24" ht="13.5" customHeight="1" x14ac:dyDescent="0.25">
      <c r="A33" s="283">
        <v>29</v>
      </c>
      <c r="B33" s="284">
        <f>AVERAGE('Table - Initials'!B29:B32)</f>
        <v>10426.5</v>
      </c>
      <c r="C33" s="284">
        <f>AVERAGE('Table - Initials'!C29:C32)</f>
        <v>10388.5</v>
      </c>
      <c r="D33" s="284">
        <f>AVERAGE('Table - Initials'!D29:D32)</f>
        <v>8677.75</v>
      </c>
      <c r="E33" s="284">
        <f>AVERAGE('Table - Initials'!E29:E32)</f>
        <v>7745.5</v>
      </c>
      <c r="F33" s="284">
        <f>AVERAGE('Table - Initials'!F29:F32)</f>
        <v>6605</v>
      </c>
      <c r="G33" s="284">
        <f>AVERAGE('Table - Initials'!G29:G32)</f>
        <v>6646.75</v>
      </c>
      <c r="H33" s="284">
        <f>AVERAGE('Table - Initials'!H29:H32)</f>
        <v>7964.5</v>
      </c>
      <c r="I33" s="284">
        <f>AVERAGE('Table - Initials'!I29:I32)</f>
        <v>12554.75</v>
      </c>
      <c r="J33" s="284">
        <f>AVERAGE('Table - Initials'!J29:J32)</f>
        <v>10601.25</v>
      </c>
      <c r="K33" s="284">
        <f>AVERAGE('Table - Initials'!K29:K32)</f>
        <v>9629</v>
      </c>
      <c r="L33" s="284">
        <f>AVERAGE('Table - Initials'!L29:L32)</f>
        <v>8521.25</v>
      </c>
      <c r="M33" s="284">
        <f>AVERAGE('Table - Initials'!M29:M32)</f>
        <v>7965</v>
      </c>
      <c r="N33" s="284">
        <f>AVERAGE('Table - Initials'!N29:N32)</f>
        <v>6842</v>
      </c>
      <c r="O33" s="284">
        <f>AVERAGE('Table - Initials'!O29:O32)</f>
        <v>6497</v>
      </c>
      <c r="P33" s="284">
        <f>AVERAGE('Table - Initials'!P29:P32)</f>
        <v>6281.5</v>
      </c>
      <c r="Q33" s="284">
        <f>AVERAGE('Table - Initials'!Q29:Q32)</f>
        <v>5564.25</v>
      </c>
      <c r="R33" s="284">
        <f>AVERAGE('Table - Initials'!R29:R32)</f>
        <v>5325</v>
      </c>
      <c r="S33" s="284">
        <f>AVERAGE('Table - Initials'!S29:S32)</f>
        <v>5241.5</v>
      </c>
      <c r="T33" s="284">
        <f>AVERAGE('Table - Initials'!T29:T32)</f>
        <v>31761.75</v>
      </c>
      <c r="U33" s="284">
        <f>AVERAGE('Table - Initials'!U29:U32)</f>
        <v>5256.75</v>
      </c>
      <c r="V33" s="286">
        <v>44395</v>
      </c>
    </row>
    <row r="34" spans="1:24" ht="13.5" customHeight="1" x14ac:dyDescent="0.25">
      <c r="A34" s="283">
        <v>30</v>
      </c>
      <c r="B34" s="284">
        <f>AVERAGE('Table - Initials'!B30:B33)</f>
        <v>10268.75</v>
      </c>
      <c r="C34" s="284">
        <f>AVERAGE('Table - Initials'!C30:C33)</f>
        <v>10329.75</v>
      </c>
      <c r="D34" s="284">
        <f>AVERAGE('Table - Initials'!D30:D33)</f>
        <v>8542.75</v>
      </c>
      <c r="E34" s="284">
        <f>AVERAGE('Table - Initials'!E30:E33)</f>
        <v>7547.5</v>
      </c>
      <c r="F34" s="284">
        <f>AVERAGE('Table - Initials'!F30:F33)</f>
        <v>6481.25</v>
      </c>
      <c r="G34" s="284">
        <f>AVERAGE('Table - Initials'!G30:G33)</f>
        <v>6272</v>
      </c>
      <c r="H34" s="284">
        <f>AVERAGE('Table - Initials'!H30:H33)</f>
        <v>8135.5</v>
      </c>
      <c r="I34" s="284">
        <f>AVERAGE('Table - Initials'!I30:I33)</f>
        <v>12552.5</v>
      </c>
      <c r="J34" s="284">
        <f>AVERAGE('Table - Initials'!J30:J33)</f>
        <v>10420</v>
      </c>
      <c r="K34" s="284">
        <f>AVERAGE('Table - Initials'!K30:K33)</f>
        <v>9197.75</v>
      </c>
      <c r="L34" s="284">
        <f>AVERAGE('Table - Initials'!L30:L33)</f>
        <v>7881.5</v>
      </c>
      <c r="M34" s="284">
        <f>AVERAGE('Table - Initials'!M30:M33)</f>
        <v>7683.75</v>
      </c>
      <c r="N34" s="284">
        <f>AVERAGE('Table - Initials'!N30:N33)</f>
        <v>6732.25</v>
      </c>
      <c r="O34" s="284">
        <f>AVERAGE('Table - Initials'!O30:O33)</f>
        <v>6476.5</v>
      </c>
      <c r="P34" s="284">
        <f>AVERAGE('Table - Initials'!P30:P33)</f>
        <v>6291</v>
      </c>
      <c r="Q34" s="284">
        <f>AVERAGE('Table - Initials'!Q30:Q33)</f>
        <v>5470.25</v>
      </c>
      <c r="R34" s="284">
        <f>AVERAGE('Table - Initials'!R30:R33)</f>
        <v>5133.75</v>
      </c>
      <c r="S34" s="284">
        <f>AVERAGE('Table - Initials'!S30:S33)</f>
        <v>5266</v>
      </c>
      <c r="T34" s="284">
        <f>AVERAGE('Table - Initials'!T30:T33)</f>
        <v>30909.75</v>
      </c>
      <c r="U34" s="284">
        <f>AVERAGE('Table - Initials'!U30:U33)</f>
        <v>5005.5</v>
      </c>
      <c r="V34" s="286">
        <v>44402</v>
      </c>
    </row>
    <row r="35" spans="1:24" ht="13.5" customHeight="1" x14ac:dyDescent="0.25">
      <c r="A35" s="283">
        <v>31</v>
      </c>
      <c r="B35" s="284">
        <f>AVERAGE('Table - Initials'!B31:B34)</f>
        <v>9878.5</v>
      </c>
      <c r="C35" s="284">
        <f>AVERAGE('Table - Initials'!C31:C34)</f>
        <v>9805.75</v>
      </c>
      <c r="D35" s="284">
        <f>AVERAGE('Table - Initials'!D31:D34)</f>
        <v>8469</v>
      </c>
      <c r="E35" s="284">
        <f>AVERAGE('Table - Initials'!E31:E34)</f>
        <v>7269.75</v>
      </c>
      <c r="F35" s="284">
        <f>AVERAGE('Table - Initials'!F31:F34)</f>
        <v>6428.75</v>
      </c>
      <c r="G35" s="284">
        <f>AVERAGE('Table - Initials'!G31:G34)</f>
        <v>6167.5</v>
      </c>
      <c r="H35" s="284">
        <f>AVERAGE('Table - Initials'!H31:H34)</f>
        <v>7922</v>
      </c>
      <c r="I35" s="284">
        <f>AVERAGE('Table - Initials'!I31:I34)</f>
        <v>12167</v>
      </c>
      <c r="J35" s="284">
        <f>AVERAGE('Table - Initials'!J31:J34)</f>
        <v>10296</v>
      </c>
      <c r="K35" s="284">
        <f>AVERAGE('Table - Initials'!K31:K34)</f>
        <v>8834.25</v>
      </c>
      <c r="L35" s="284">
        <f>AVERAGE('Table - Initials'!L31:L34)</f>
        <v>7526.25</v>
      </c>
      <c r="M35" s="284">
        <f>AVERAGE('Table - Initials'!M31:M34)</f>
        <v>7366.25</v>
      </c>
      <c r="N35" s="284">
        <f>AVERAGE('Table - Initials'!N31:N34)</f>
        <v>6585.5</v>
      </c>
      <c r="O35" s="284">
        <f>AVERAGE('Table - Initials'!O31:O34)</f>
        <v>6112.5</v>
      </c>
      <c r="P35" s="284">
        <f>AVERAGE('Table - Initials'!P31:P34)</f>
        <v>6015.5</v>
      </c>
      <c r="Q35" s="284">
        <f>AVERAGE('Table - Initials'!Q31:Q34)</f>
        <v>5343.75</v>
      </c>
      <c r="R35" s="284">
        <f>AVERAGE('Table - Initials'!R31:R34)</f>
        <v>4905</v>
      </c>
      <c r="S35" s="284">
        <f>AVERAGE('Table - Initials'!S31:S34)</f>
        <v>5068.5</v>
      </c>
      <c r="T35" s="284">
        <f>AVERAGE('Table - Initials'!T31:T34)</f>
        <v>26328.25</v>
      </c>
      <c r="U35" s="284">
        <f>AVERAGE('Table - Initials'!U31:U34)</f>
        <v>4988.5</v>
      </c>
      <c r="V35" s="286">
        <v>44409</v>
      </c>
      <c r="X35" s="225"/>
    </row>
    <row r="36" spans="1:24" ht="13.5" customHeight="1" x14ac:dyDescent="0.25">
      <c r="A36" s="283">
        <v>32</v>
      </c>
      <c r="B36" s="284">
        <f>AVERAGE('Table - Initials'!B32:B35)</f>
        <v>9935</v>
      </c>
      <c r="C36" s="284">
        <f>AVERAGE('Table - Initials'!C32:C35)</f>
        <v>9616.75</v>
      </c>
      <c r="D36" s="284">
        <f>AVERAGE('Table - Initials'!D32:D35)</f>
        <v>8216</v>
      </c>
      <c r="E36" s="284">
        <f>AVERAGE('Table - Initials'!E32:E35)</f>
        <v>7113</v>
      </c>
      <c r="F36" s="284">
        <f>AVERAGE('Table - Initials'!F32:F35)</f>
        <v>6677</v>
      </c>
      <c r="G36" s="284">
        <f>AVERAGE('Table - Initials'!G32:G35)</f>
        <v>6174.75</v>
      </c>
      <c r="H36" s="284">
        <f>AVERAGE('Table - Initials'!H32:H35)</f>
        <v>8058.75</v>
      </c>
      <c r="I36" s="284">
        <f>AVERAGE('Table - Initials'!I32:I35)</f>
        <v>12224.75</v>
      </c>
      <c r="J36" s="284">
        <f>AVERAGE('Table - Initials'!J32:J35)</f>
        <v>10197</v>
      </c>
      <c r="K36" s="284">
        <f>AVERAGE('Table - Initials'!K32:K35)</f>
        <v>8660.25</v>
      </c>
      <c r="L36" s="284">
        <f>AVERAGE('Table - Initials'!L32:L35)</f>
        <v>7633.5</v>
      </c>
      <c r="M36" s="284">
        <f>AVERAGE('Table - Initials'!M32:M35)</f>
        <v>7326</v>
      </c>
      <c r="N36" s="284">
        <f>AVERAGE('Table - Initials'!N32:N35)</f>
        <v>6611.75</v>
      </c>
      <c r="O36" s="284">
        <f>AVERAGE('Table - Initials'!O32:O35)</f>
        <v>5909.25</v>
      </c>
      <c r="P36" s="284">
        <f>AVERAGE('Table - Initials'!P32:P35)</f>
        <v>5859</v>
      </c>
      <c r="Q36" s="284">
        <f>AVERAGE('Table - Initials'!Q32:Q35)</f>
        <v>5427.5</v>
      </c>
      <c r="R36" s="284">
        <f>AVERAGE('Table - Initials'!R32:R35)</f>
        <v>4872.5</v>
      </c>
      <c r="S36" s="284">
        <f>AVERAGE('Table - Initials'!S32:S35)</f>
        <v>5163</v>
      </c>
      <c r="T36" s="284">
        <f>AVERAGE('Table - Initials'!T32:T35)</f>
        <v>24476.75</v>
      </c>
      <c r="U36" s="284">
        <f>AVERAGE('Table - Initials'!U32:U35)</f>
        <v>5105.25</v>
      </c>
      <c r="V36" s="286">
        <v>44416</v>
      </c>
    </row>
    <row r="37" spans="1:24" ht="13.5" customHeight="1" x14ac:dyDescent="0.25">
      <c r="A37" s="283">
        <v>33</v>
      </c>
      <c r="B37" s="284">
        <f>AVERAGE('Table - Initials'!B33:B36)</f>
        <v>9832.5</v>
      </c>
      <c r="C37" s="284">
        <f>AVERAGE('Table - Initials'!C33:C36)</f>
        <v>9579.25</v>
      </c>
      <c r="D37" s="284">
        <f>AVERAGE('Table - Initials'!D33:D36)</f>
        <v>8047.5</v>
      </c>
      <c r="E37" s="284">
        <f>AVERAGE('Table - Initials'!E33:E36)</f>
        <v>6956.5</v>
      </c>
      <c r="F37" s="284">
        <f>AVERAGE('Table - Initials'!F33:F36)</f>
        <v>6770.5</v>
      </c>
      <c r="G37" s="284">
        <f>AVERAGE('Table - Initials'!G33:G36)</f>
        <v>6159.75</v>
      </c>
      <c r="H37" s="284">
        <f>AVERAGE('Table - Initials'!H33:H36)</f>
        <v>8022.25</v>
      </c>
      <c r="I37" s="284">
        <f>AVERAGE('Table - Initials'!I33:I36)</f>
        <v>12233.5</v>
      </c>
      <c r="J37" s="284">
        <f>AVERAGE('Table - Initials'!J33:J36)</f>
        <v>10216</v>
      </c>
      <c r="K37" s="284">
        <f>AVERAGE('Table - Initials'!K33:K36)</f>
        <v>8588.5</v>
      </c>
      <c r="L37" s="284">
        <f>AVERAGE('Table - Initials'!L33:L36)</f>
        <v>7646.25</v>
      </c>
      <c r="M37" s="284">
        <f>AVERAGE('Table - Initials'!M33:M36)</f>
        <v>7135</v>
      </c>
      <c r="N37" s="284">
        <f>AVERAGE('Table - Initials'!N33:N36)</f>
        <v>6387</v>
      </c>
      <c r="O37" s="284">
        <f>AVERAGE('Table - Initials'!O33:O36)</f>
        <v>5867</v>
      </c>
      <c r="P37" s="284">
        <f>AVERAGE('Table - Initials'!P33:P36)</f>
        <v>5751.75</v>
      </c>
      <c r="Q37" s="284">
        <f>AVERAGE('Table - Initials'!Q33:Q36)</f>
        <v>5361.75</v>
      </c>
      <c r="R37" s="284">
        <f>AVERAGE('Table - Initials'!R33:R36)</f>
        <v>4994</v>
      </c>
      <c r="S37" s="284">
        <f>AVERAGE('Table - Initials'!S33:S36)</f>
        <v>5193.75</v>
      </c>
      <c r="T37" s="284">
        <f>AVERAGE('Table - Initials'!T33:T36)</f>
        <v>21864</v>
      </c>
      <c r="U37" s="284">
        <f>AVERAGE('Table - Initials'!U33:U36)</f>
        <v>5306</v>
      </c>
      <c r="V37" s="286">
        <v>44423</v>
      </c>
    </row>
    <row r="38" spans="1:24" ht="13.5" customHeight="1" x14ac:dyDescent="0.25">
      <c r="A38" s="283">
        <v>34</v>
      </c>
      <c r="B38" s="284">
        <f>AVERAGE('Table - Initials'!B34:B37)</f>
        <v>9799.75</v>
      </c>
      <c r="C38" s="284">
        <f>AVERAGE('Table - Initials'!C34:C37)</f>
        <v>9373</v>
      </c>
      <c r="D38" s="284">
        <f>AVERAGE('Table - Initials'!D34:D37)</f>
        <v>7935.25</v>
      </c>
      <c r="E38" s="284">
        <f>AVERAGE('Table - Initials'!E34:E37)</f>
        <v>6654.25</v>
      </c>
      <c r="F38" s="284">
        <f>AVERAGE('Table - Initials'!F34:F37)</f>
        <v>6492.75</v>
      </c>
      <c r="G38" s="284">
        <f>AVERAGE('Table - Initials'!G34:G37)</f>
        <v>5869.25</v>
      </c>
      <c r="H38" s="284">
        <f>AVERAGE('Table - Initials'!H34:H37)</f>
        <v>7905.75</v>
      </c>
      <c r="I38" s="284">
        <f>AVERAGE('Table - Initials'!I34:I37)</f>
        <v>11878</v>
      </c>
      <c r="J38" s="284">
        <f>AVERAGE('Table - Initials'!J34:J37)</f>
        <v>10041.25</v>
      </c>
      <c r="K38" s="284">
        <f>AVERAGE('Table - Initials'!K34:K37)</f>
        <v>8454.5</v>
      </c>
      <c r="L38" s="284">
        <f>AVERAGE('Table - Initials'!L34:L37)</f>
        <v>7460</v>
      </c>
      <c r="M38" s="284">
        <f>AVERAGE('Table - Initials'!M34:M37)</f>
        <v>6881</v>
      </c>
      <c r="N38" s="284">
        <f>AVERAGE('Table - Initials'!N34:N37)</f>
        <v>6239.75</v>
      </c>
      <c r="O38" s="284">
        <f>AVERAGE('Table - Initials'!O34:O37)</f>
        <v>5807.5</v>
      </c>
      <c r="P38" s="284">
        <f>AVERAGE('Table - Initials'!P34:P37)</f>
        <v>5498</v>
      </c>
      <c r="Q38" s="284">
        <f>AVERAGE('Table - Initials'!Q34:Q37)</f>
        <v>5178</v>
      </c>
      <c r="R38" s="284">
        <f>AVERAGE('Table - Initials'!R34:R37)</f>
        <v>5127</v>
      </c>
      <c r="S38" s="284">
        <f>AVERAGE('Table - Initials'!S34:S37)</f>
        <v>5024.25</v>
      </c>
      <c r="T38" s="284">
        <f>AVERAGE('Table - Initials'!T34:T37)</f>
        <v>20160.75</v>
      </c>
      <c r="U38" s="284">
        <f>AVERAGE('Table - Initials'!U34:U37)</f>
        <v>5344.5</v>
      </c>
      <c r="V38" s="286">
        <v>44430</v>
      </c>
    </row>
    <row r="39" spans="1:24" ht="13.5" customHeight="1" x14ac:dyDescent="0.25">
      <c r="A39" s="283">
        <v>35</v>
      </c>
      <c r="B39" s="284">
        <f>AVERAGE('Table - Initials'!B35:B38)</f>
        <v>9725.5</v>
      </c>
      <c r="C39" s="284">
        <f>AVERAGE('Table - Initials'!C35:C38)</f>
        <v>9258.25</v>
      </c>
      <c r="D39" s="284">
        <f>AVERAGE('Table - Initials'!D35:D38)</f>
        <v>7759.5</v>
      </c>
      <c r="E39" s="284">
        <f>AVERAGE('Table - Initials'!E35:E38)</f>
        <v>6495.5</v>
      </c>
      <c r="F39" s="284">
        <f>AVERAGE('Table - Initials'!F35:F38)</f>
        <v>6448</v>
      </c>
      <c r="G39" s="284">
        <f>AVERAGE('Table - Initials'!G35:G38)</f>
        <v>5823.75</v>
      </c>
      <c r="H39" s="284">
        <f>AVERAGE('Table - Initials'!H35:H38)</f>
        <v>7724</v>
      </c>
      <c r="I39" s="284">
        <f>AVERAGE('Table - Initials'!I35:I38)</f>
        <v>11753.25</v>
      </c>
      <c r="J39" s="284">
        <f>AVERAGE('Table - Initials'!J35:J38)</f>
        <v>9965.25</v>
      </c>
      <c r="K39" s="284">
        <f>AVERAGE('Table - Initials'!K35:K38)</f>
        <v>8535.75</v>
      </c>
      <c r="L39" s="284">
        <f>AVERAGE('Table - Initials'!L35:L38)</f>
        <v>7535.25</v>
      </c>
      <c r="M39" s="284">
        <f>AVERAGE('Table - Initials'!M35:M38)</f>
        <v>6596.25</v>
      </c>
      <c r="N39" s="284">
        <f>AVERAGE('Table - Initials'!N35:N38)</f>
        <v>6140.75</v>
      </c>
      <c r="O39" s="284">
        <f>AVERAGE('Table - Initials'!O35:O38)</f>
        <v>5910</v>
      </c>
      <c r="P39" s="284">
        <f>AVERAGE('Table - Initials'!P35:P38)</f>
        <v>5496</v>
      </c>
      <c r="Q39" s="284">
        <f>AVERAGE('Table - Initials'!Q35:Q38)</f>
        <v>5102.25</v>
      </c>
      <c r="R39" s="284">
        <f>AVERAGE('Table - Initials'!R35:R38)</f>
        <v>5214</v>
      </c>
      <c r="S39" s="284">
        <f>AVERAGE('Table - Initials'!S35:S38)</f>
        <v>4918.25</v>
      </c>
      <c r="T39" s="284">
        <f>AVERAGE('Table - Initials'!T35:T38)</f>
        <v>19627.25</v>
      </c>
      <c r="U39" s="284">
        <f>AVERAGE('Table - Initials'!U35:U38)</f>
        <v>5290.75</v>
      </c>
      <c r="V39" s="286">
        <v>44437</v>
      </c>
    </row>
    <row r="40" spans="1:24" ht="13.5" customHeight="1" x14ac:dyDescent="0.25">
      <c r="A40" s="283">
        <v>36</v>
      </c>
      <c r="B40" s="284">
        <f>AVERAGE('Table - Initials'!B36:B39)</f>
        <v>9773.25</v>
      </c>
      <c r="C40" s="284">
        <f>AVERAGE('Table - Initials'!C36:C39)</f>
        <v>9478.25</v>
      </c>
      <c r="D40" s="284">
        <f>AVERAGE('Table - Initials'!D36:D39)</f>
        <v>7573</v>
      </c>
      <c r="E40" s="284">
        <f>AVERAGE('Table - Initials'!E36:E39)</f>
        <v>6381.5</v>
      </c>
      <c r="F40" s="284">
        <f>AVERAGE('Table - Initials'!F36:F39)</f>
        <v>6293</v>
      </c>
      <c r="G40" s="284">
        <f>AVERAGE('Table - Initials'!G36:G39)</f>
        <v>5867.5</v>
      </c>
      <c r="H40" s="284">
        <f>AVERAGE('Table - Initials'!H36:H39)</f>
        <v>7792.25</v>
      </c>
      <c r="I40" s="284">
        <f>AVERAGE('Table - Initials'!I36:I39)</f>
        <v>11547.25</v>
      </c>
      <c r="J40" s="284">
        <f>AVERAGE('Table - Initials'!J36:J39)</f>
        <v>9815.25</v>
      </c>
      <c r="K40" s="284">
        <f>AVERAGE('Table - Initials'!K36:K39)</f>
        <v>8318.25</v>
      </c>
      <c r="L40" s="284">
        <f>AVERAGE('Table - Initials'!L36:L39)</f>
        <v>7651</v>
      </c>
      <c r="M40" s="284">
        <f>AVERAGE('Table - Initials'!M36:M39)</f>
        <v>6729</v>
      </c>
      <c r="N40" s="284">
        <f>AVERAGE('Table - Initials'!N36:N39)</f>
        <v>6140</v>
      </c>
      <c r="O40" s="284">
        <f>AVERAGE('Table - Initials'!O36:O39)</f>
        <v>6059</v>
      </c>
      <c r="P40" s="284">
        <f>AVERAGE('Table - Initials'!P36:P39)</f>
        <v>5391.75</v>
      </c>
      <c r="Q40" s="284">
        <f>AVERAGE('Table - Initials'!Q36:Q39)</f>
        <v>5096</v>
      </c>
      <c r="R40" s="284">
        <f>AVERAGE('Table - Initials'!R36:R39)</f>
        <v>5364.25</v>
      </c>
      <c r="S40" s="284">
        <f>AVERAGE('Table - Initials'!S36:S39)</f>
        <v>5012.5</v>
      </c>
      <c r="T40" s="284">
        <f>AVERAGE('Table - Initials'!T36:T39)</f>
        <v>18742.5</v>
      </c>
      <c r="U40" s="284">
        <f>AVERAGE('Table - Initials'!U36:U39)</f>
        <v>5123.75</v>
      </c>
      <c r="V40" s="286">
        <v>44444</v>
      </c>
    </row>
    <row r="41" spans="1:24" ht="13.5" customHeight="1" x14ac:dyDescent="0.25">
      <c r="A41" s="283">
        <v>37</v>
      </c>
      <c r="B41" s="284">
        <f>AVERAGE('Table - Initials'!B37:B40)</f>
        <v>9726.25</v>
      </c>
      <c r="C41" s="284">
        <f>AVERAGE('Table - Initials'!C37:C40)</f>
        <v>9392.25</v>
      </c>
      <c r="D41" s="284">
        <f>AVERAGE('Table - Initials'!D37:D40)</f>
        <v>7717.75</v>
      </c>
      <c r="E41" s="284">
        <f>AVERAGE('Table - Initials'!E37:E40)</f>
        <v>6450.5</v>
      </c>
      <c r="F41" s="284">
        <f>AVERAGE('Table - Initials'!F37:F40)</f>
        <v>6179.25</v>
      </c>
      <c r="G41" s="284">
        <f>AVERAGE('Table - Initials'!G37:G40)</f>
        <v>5935.25</v>
      </c>
      <c r="H41" s="284">
        <f>AVERAGE('Table - Initials'!H37:H40)</f>
        <v>8501.5</v>
      </c>
      <c r="I41" s="284">
        <f>AVERAGE('Table - Initials'!I37:I40)</f>
        <v>11711.75</v>
      </c>
      <c r="J41" s="284">
        <f>AVERAGE('Table - Initials'!J37:J40)</f>
        <v>9888.75</v>
      </c>
      <c r="K41" s="284">
        <f>AVERAGE('Table - Initials'!K37:K40)</f>
        <v>8336.75</v>
      </c>
      <c r="L41" s="284">
        <f>AVERAGE('Table - Initials'!L37:L40)</f>
        <v>7600.25</v>
      </c>
      <c r="M41" s="284">
        <f>AVERAGE('Table - Initials'!M37:M40)</f>
        <v>6695.25</v>
      </c>
      <c r="N41" s="284">
        <f>AVERAGE('Table - Initials'!N37:N40)</f>
        <v>6229.75</v>
      </c>
      <c r="O41" s="284">
        <f>AVERAGE('Table - Initials'!O37:O40)</f>
        <v>6140.25</v>
      </c>
      <c r="P41" s="284">
        <f>AVERAGE('Table - Initials'!P37:P40)</f>
        <v>5338</v>
      </c>
      <c r="Q41" s="284">
        <f>AVERAGE('Table - Initials'!Q37:Q40)</f>
        <v>5180.25</v>
      </c>
      <c r="R41" s="284">
        <f>AVERAGE('Table - Initials'!R37:R40)</f>
        <v>5322.25</v>
      </c>
      <c r="S41" s="284">
        <f>AVERAGE('Table - Initials'!S37:S40)</f>
        <v>5146</v>
      </c>
      <c r="T41" s="284">
        <f>AVERAGE('Table - Initials'!T37:T40)</f>
        <v>19038.75</v>
      </c>
      <c r="U41" s="284">
        <f>AVERAGE('Table - Initials'!U37:U40)</f>
        <v>4997</v>
      </c>
      <c r="V41" s="286">
        <v>44451</v>
      </c>
    </row>
    <row r="42" spans="1:24" ht="13.5" customHeight="1" x14ac:dyDescent="0.25">
      <c r="A42" s="283">
        <v>38</v>
      </c>
      <c r="B42" s="284">
        <f>AVERAGE('Table - Initials'!B38:B41)</f>
        <v>9689.25</v>
      </c>
      <c r="C42" s="284">
        <f>AVERAGE('Table - Initials'!C38:C41)</f>
        <v>9343.25</v>
      </c>
      <c r="D42" s="284">
        <f>AVERAGE('Table - Initials'!D38:D41)</f>
        <v>7574.5</v>
      </c>
      <c r="E42" s="284">
        <f>AVERAGE('Table - Initials'!E38:E41)</f>
        <v>6506.75</v>
      </c>
      <c r="F42" s="284">
        <f>AVERAGE('Table - Initials'!F38:F41)</f>
        <v>6038.25</v>
      </c>
      <c r="G42" s="284">
        <f>AVERAGE('Table - Initials'!G38:G41)</f>
        <v>5985</v>
      </c>
      <c r="H42" s="284">
        <f>AVERAGE('Table - Initials'!H38:H41)</f>
        <v>9392.5</v>
      </c>
      <c r="I42" s="284">
        <f>AVERAGE('Table - Initials'!I38:I41)</f>
        <v>11806.75</v>
      </c>
      <c r="J42" s="284">
        <f>AVERAGE('Table - Initials'!J38:J41)</f>
        <v>9801.75</v>
      </c>
      <c r="K42" s="284">
        <f>AVERAGE('Table - Initials'!K38:K41)</f>
        <v>8411.25</v>
      </c>
      <c r="L42" s="284">
        <f>AVERAGE('Table - Initials'!L38:L41)</f>
        <v>7713.25</v>
      </c>
      <c r="M42" s="284">
        <f>AVERAGE('Table - Initials'!M38:M41)</f>
        <v>6765.5</v>
      </c>
      <c r="N42" s="284">
        <f>AVERAGE('Table - Initials'!N38:N41)</f>
        <v>6362</v>
      </c>
      <c r="O42" s="284">
        <f>AVERAGE('Table - Initials'!O38:O41)</f>
        <v>6188.5</v>
      </c>
      <c r="P42" s="284">
        <f>AVERAGE('Table - Initials'!P38:P41)</f>
        <v>5365.25</v>
      </c>
      <c r="Q42" s="284">
        <f>AVERAGE('Table - Initials'!Q38:Q41)</f>
        <v>5135.5</v>
      </c>
      <c r="R42" s="284">
        <f>AVERAGE('Table - Initials'!R38:R41)</f>
        <v>5084.25</v>
      </c>
      <c r="S42" s="284">
        <f>AVERAGE('Table - Initials'!S38:S41)</f>
        <v>5233.5</v>
      </c>
      <c r="T42" s="284">
        <f>AVERAGE('Table - Initials'!T38:T41)</f>
        <v>18929.25</v>
      </c>
      <c r="U42" s="284">
        <f>AVERAGE('Table - Initials'!U38:U41)</f>
        <v>4957.25</v>
      </c>
      <c r="V42" s="286">
        <v>44458</v>
      </c>
    </row>
    <row r="43" spans="1:24" ht="13.5" customHeight="1" x14ac:dyDescent="0.25">
      <c r="A43" s="283">
        <v>39</v>
      </c>
      <c r="B43" s="284">
        <f>AVERAGE('Table - Initials'!B39:B42)</f>
        <v>10029</v>
      </c>
      <c r="C43" s="284">
        <f>AVERAGE('Table - Initials'!C39:C42)</f>
        <v>9378.75</v>
      </c>
      <c r="D43" s="284">
        <f>AVERAGE('Table - Initials'!D39:D42)</f>
        <v>7465.25</v>
      </c>
      <c r="E43" s="284">
        <f>AVERAGE('Table - Initials'!E39:E42)</f>
        <v>6331.5</v>
      </c>
      <c r="F43" s="284">
        <f>AVERAGE('Table - Initials'!F39:F42)</f>
        <v>6375.75</v>
      </c>
      <c r="G43" s="284">
        <f>AVERAGE('Table - Initials'!G39:G42)</f>
        <v>6310.5</v>
      </c>
      <c r="H43" s="284">
        <f>AVERAGE('Table - Initials'!H39:H42)</f>
        <v>10120</v>
      </c>
      <c r="I43" s="284">
        <f>AVERAGE('Table - Initials'!I39:I42)</f>
        <v>11778.75</v>
      </c>
      <c r="J43" s="284">
        <f>AVERAGE('Table - Initials'!J39:J42)</f>
        <v>9615</v>
      </c>
      <c r="K43" s="284">
        <f>AVERAGE('Table - Initials'!K39:K42)</f>
        <v>8314</v>
      </c>
      <c r="L43" s="284">
        <f>AVERAGE('Table - Initials'!L39:L42)</f>
        <v>7758.5</v>
      </c>
      <c r="M43" s="284">
        <f>AVERAGE('Table - Initials'!M39:M42)</f>
        <v>7353.25</v>
      </c>
      <c r="N43" s="284">
        <f>AVERAGE('Table - Initials'!N39:N42)</f>
        <v>6486.5</v>
      </c>
      <c r="O43" s="284">
        <f>AVERAGE('Table - Initials'!O39:O42)</f>
        <v>6078</v>
      </c>
      <c r="P43" s="284">
        <f>AVERAGE('Table - Initials'!P39:P42)</f>
        <v>5172.75</v>
      </c>
      <c r="Q43" s="284">
        <f>AVERAGE('Table - Initials'!Q39:Q42)</f>
        <v>5422</v>
      </c>
      <c r="R43" s="284">
        <f>AVERAGE('Table - Initials'!R39:R42)</f>
        <v>5257.75</v>
      </c>
      <c r="S43" s="284">
        <f>AVERAGE('Table - Initials'!S39:S42)</f>
        <v>5487.75</v>
      </c>
      <c r="T43" s="284">
        <f>AVERAGE('Table - Initials'!T39:T42)</f>
        <v>17801.75</v>
      </c>
      <c r="U43" s="284">
        <f>AVERAGE('Table - Initials'!U39:U42)</f>
        <v>4859.5</v>
      </c>
      <c r="V43" s="286">
        <v>44465</v>
      </c>
    </row>
    <row r="44" spans="1:24" ht="13.5" customHeight="1" x14ac:dyDescent="0.25">
      <c r="A44" s="283">
        <v>40</v>
      </c>
      <c r="B44" s="284">
        <f>AVERAGE('Table - Initials'!B40:B43)</f>
        <v>10742.75</v>
      </c>
      <c r="C44" s="284">
        <f>AVERAGE('Table - Initials'!C40:C43)</f>
        <v>9723.5</v>
      </c>
      <c r="D44" s="284">
        <f>AVERAGE('Table - Initials'!D40:D43)</f>
        <v>8298.75</v>
      </c>
      <c r="E44" s="284">
        <f>AVERAGE('Table - Initials'!E40:E43)</f>
        <v>6978.75</v>
      </c>
      <c r="F44" s="284">
        <f>AVERAGE('Table - Initials'!F40:F43)</f>
        <v>6515</v>
      </c>
      <c r="G44" s="284">
        <f>AVERAGE('Table - Initials'!G40:G43)</f>
        <v>6745</v>
      </c>
      <c r="H44" s="284">
        <f>AVERAGE('Table - Initials'!H40:H43)</f>
        <v>11170.25</v>
      </c>
      <c r="I44" s="284">
        <f>AVERAGE('Table - Initials'!I40:I43)</f>
        <v>12549.25</v>
      </c>
      <c r="J44" s="284">
        <f>AVERAGE('Table - Initials'!J40:J43)</f>
        <v>10213.5</v>
      </c>
      <c r="K44" s="284">
        <f>AVERAGE('Table - Initials'!K40:K43)</f>
        <v>9443.25</v>
      </c>
      <c r="L44" s="284">
        <f>AVERAGE('Table - Initials'!L40:L43)</f>
        <v>8141.25</v>
      </c>
      <c r="M44" s="284">
        <f>AVERAGE('Table - Initials'!M40:M43)</f>
        <v>7957.5</v>
      </c>
      <c r="N44" s="284">
        <f>AVERAGE('Table - Initials'!N40:N43)</f>
        <v>6914</v>
      </c>
      <c r="O44" s="284">
        <f>AVERAGE('Table - Initials'!O40:O43)</f>
        <v>6418.75</v>
      </c>
      <c r="P44" s="284">
        <f>AVERAGE('Table - Initials'!P40:P43)</f>
        <v>5704</v>
      </c>
      <c r="Q44" s="284">
        <f>AVERAGE('Table - Initials'!Q40:Q43)</f>
        <v>5532.5</v>
      </c>
      <c r="R44" s="284">
        <f>AVERAGE('Table - Initials'!R40:R43)</f>
        <v>5520.75</v>
      </c>
      <c r="S44" s="284">
        <f>AVERAGE('Table - Initials'!S40:S43)</f>
        <v>5726.75</v>
      </c>
      <c r="T44" s="284">
        <f>AVERAGE('Table - Initials'!T40:T43)</f>
        <v>18782</v>
      </c>
      <c r="U44" s="284">
        <f>AVERAGE('Table - Initials'!U40:U43)</f>
        <v>4942.75</v>
      </c>
      <c r="V44" s="286">
        <v>44472</v>
      </c>
    </row>
    <row r="45" spans="1:24" ht="13.5" customHeight="1" x14ac:dyDescent="0.25">
      <c r="A45" s="283">
        <v>41</v>
      </c>
      <c r="B45" s="284">
        <f>AVERAGE('Table - Initials'!B41:B44)</f>
        <v>11171.75</v>
      </c>
      <c r="C45" s="284">
        <f>AVERAGE('Table - Initials'!C41:C44)</f>
        <v>10465.25</v>
      </c>
      <c r="D45" s="284">
        <f>AVERAGE('Table - Initials'!D41:D44)</f>
        <v>8568</v>
      </c>
      <c r="E45" s="284">
        <f>AVERAGE('Table - Initials'!E41:E44)</f>
        <v>7290</v>
      </c>
      <c r="F45" s="284">
        <f>AVERAGE('Table - Initials'!F41:F44)</f>
        <v>6950.5</v>
      </c>
      <c r="G45" s="284">
        <f>AVERAGE('Table - Initials'!G41:G44)</f>
        <v>7270.5</v>
      </c>
      <c r="H45" s="284">
        <f>AVERAGE('Table - Initials'!H41:H44)</f>
        <v>11458.75</v>
      </c>
      <c r="I45" s="284">
        <f>AVERAGE('Table - Initials'!I41:I44)</f>
        <v>12945.25</v>
      </c>
      <c r="J45" s="284">
        <f>AVERAGE('Table - Initials'!J41:J44)</f>
        <v>10334.5</v>
      </c>
      <c r="K45" s="284">
        <f>AVERAGE('Table - Initials'!K41:K44)</f>
        <v>9915.75</v>
      </c>
      <c r="L45" s="284">
        <f>AVERAGE('Table - Initials'!L41:L44)</f>
        <v>8617.25</v>
      </c>
      <c r="M45" s="284">
        <f>AVERAGE('Table - Initials'!M41:M44)</f>
        <v>8629.75</v>
      </c>
      <c r="N45" s="284">
        <f>AVERAGE('Table - Initials'!N41:N44)</f>
        <v>7124</v>
      </c>
      <c r="O45" s="284">
        <f>AVERAGE('Table - Initials'!O41:O44)</f>
        <v>6751</v>
      </c>
      <c r="P45" s="284">
        <f>AVERAGE('Table - Initials'!P41:P44)</f>
        <v>5977.75</v>
      </c>
      <c r="Q45" s="284">
        <f>AVERAGE('Table - Initials'!Q41:Q44)</f>
        <v>5815.75</v>
      </c>
      <c r="R45" s="284">
        <f>AVERAGE('Table - Initials'!R41:R44)</f>
        <v>5776.25</v>
      </c>
      <c r="S45" s="284">
        <f>AVERAGE('Table - Initials'!S41:S44)</f>
        <v>5960</v>
      </c>
      <c r="T45" s="284">
        <f>AVERAGE('Table - Initials'!T41:T44)</f>
        <v>18111</v>
      </c>
      <c r="U45" s="284">
        <f>AVERAGE('Table - Initials'!U41:U44)</f>
        <v>4926.25</v>
      </c>
      <c r="V45" s="286">
        <v>44479</v>
      </c>
    </row>
    <row r="46" spans="1:24" ht="13.5" customHeight="1" x14ac:dyDescent="0.25">
      <c r="A46" s="283">
        <v>42</v>
      </c>
      <c r="B46" s="284">
        <f>AVERAGE('Table - Initials'!B42:B45)</f>
        <v>11671.25</v>
      </c>
      <c r="C46" s="284">
        <f>AVERAGE('Table - Initials'!C42:C45)</f>
        <v>11307</v>
      </c>
      <c r="D46" s="284">
        <f>AVERAGE('Table - Initials'!D42:D45)</f>
        <v>9095</v>
      </c>
      <c r="E46" s="284">
        <f>AVERAGE('Table - Initials'!E42:E45)</f>
        <v>7713.75</v>
      </c>
      <c r="F46" s="284">
        <f>AVERAGE('Table - Initials'!F42:F45)</f>
        <v>7426</v>
      </c>
      <c r="G46" s="284">
        <f>AVERAGE('Table - Initials'!G42:G45)</f>
        <v>7833.75</v>
      </c>
      <c r="H46" s="284">
        <f>AVERAGE('Table - Initials'!H42:H45)</f>
        <v>11704</v>
      </c>
      <c r="I46" s="284">
        <f>AVERAGE('Table - Initials'!I42:I45)</f>
        <v>13873.75</v>
      </c>
      <c r="J46" s="284">
        <f>AVERAGE('Table - Initials'!J42:J45)</f>
        <v>10832.75</v>
      </c>
      <c r="K46" s="284">
        <f>AVERAGE('Table - Initials'!K42:K45)</f>
        <v>10271</v>
      </c>
      <c r="L46" s="284">
        <f>AVERAGE('Table - Initials'!L42:L45)</f>
        <v>9023</v>
      </c>
      <c r="M46" s="284">
        <f>AVERAGE('Table - Initials'!M42:M45)</f>
        <v>9024</v>
      </c>
      <c r="N46" s="284">
        <f>AVERAGE('Table - Initials'!N42:N45)</f>
        <v>7549.75</v>
      </c>
      <c r="O46" s="284">
        <f>AVERAGE('Table - Initials'!O42:O45)</f>
        <v>7161.75</v>
      </c>
      <c r="P46" s="284">
        <f>AVERAGE('Table - Initials'!P42:P45)</f>
        <v>6419.25</v>
      </c>
      <c r="Q46" s="284">
        <f>AVERAGE('Table - Initials'!Q42:Q45)</f>
        <v>6076.5</v>
      </c>
      <c r="R46" s="284">
        <f>AVERAGE('Table - Initials'!R42:R45)</f>
        <v>6049.5</v>
      </c>
      <c r="S46" s="284">
        <f>AVERAGE('Table - Initials'!S42:S45)</f>
        <v>6222.5</v>
      </c>
      <c r="T46" s="284">
        <f>AVERAGE('Table - Initials'!T42:T45)</f>
        <v>17227</v>
      </c>
      <c r="U46" s="284"/>
      <c r="V46" s="286">
        <v>44486</v>
      </c>
    </row>
    <row r="47" spans="1:24" ht="13.5" customHeight="1" x14ac:dyDescent="0.25">
      <c r="A47" s="283">
        <v>43</v>
      </c>
      <c r="B47" s="284">
        <f>AVERAGE('Table - Initials'!B43:B46)</f>
        <v>12057.5</v>
      </c>
      <c r="C47" s="284">
        <f>AVERAGE('Table - Initials'!C43:C46)</f>
        <v>11823</v>
      </c>
      <c r="D47" s="284">
        <f>AVERAGE('Table - Initials'!D43:D46)</f>
        <v>9715.25</v>
      </c>
      <c r="E47" s="284">
        <f>AVERAGE('Table - Initials'!E43:E46)</f>
        <v>8307.5</v>
      </c>
      <c r="F47" s="284">
        <f>AVERAGE('Table - Initials'!F43:F46)</f>
        <v>7931</v>
      </c>
      <c r="G47" s="284">
        <f>AVERAGE('Table - Initials'!G43:G46)</f>
        <v>8197.75</v>
      </c>
      <c r="H47" s="284">
        <f>AVERAGE('Table - Initials'!H43:H46)</f>
        <v>12447.75</v>
      </c>
      <c r="I47" s="284">
        <f>AVERAGE('Table - Initials'!I43:I46)</f>
        <v>14178.25</v>
      </c>
      <c r="J47" s="284">
        <f>AVERAGE('Table - Initials'!J43:J46)</f>
        <v>11502.75</v>
      </c>
      <c r="K47" s="284">
        <f>AVERAGE('Table - Initials'!K43:K46)</f>
        <v>10557.5</v>
      </c>
      <c r="L47" s="284">
        <f>AVERAGE('Table - Initials'!L43:L46)</f>
        <v>9623</v>
      </c>
      <c r="M47" s="284">
        <f>AVERAGE('Table - Initials'!M43:M46)</f>
        <v>9063</v>
      </c>
      <c r="N47" s="284">
        <f>AVERAGE('Table - Initials'!N43:N46)</f>
        <v>7950.5</v>
      </c>
      <c r="O47" s="284">
        <f>AVERAGE('Table - Initials'!O43:O46)</f>
        <v>7617</v>
      </c>
      <c r="P47" s="284">
        <f>AVERAGE('Table - Initials'!P43:P46)</f>
        <v>6988</v>
      </c>
      <c r="Q47" s="284">
        <f>AVERAGE('Table - Initials'!Q43:Q46)</f>
        <v>6156.5</v>
      </c>
      <c r="R47" s="284">
        <f>AVERAGE('Table - Initials'!R43:R46)</f>
        <v>6389.75</v>
      </c>
      <c r="S47" s="284">
        <f>AVERAGE('Table - Initials'!S43:S46)</f>
        <v>6438</v>
      </c>
      <c r="T47" s="284">
        <f>AVERAGE('Table - Initials'!T43:T46)</f>
        <v>17023.25</v>
      </c>
      <c r="U47" s="284"/>
      <c r="V47" s="286">
        <v>44493</v>
      </c>
    </row>
    <row r="48" spans="1:24" ht="13.5" customHeight="1" x14ac:dyDescent="0.25">
      <c r="A48" s="283">
        <v>44</v>
      </c>
      <c r="B48" s="284">
        <f>AVERAGE('Table - Initials'!B44:B47)</f>
        <v>12700</v>
      </c>
      <c r="C48" s="284">
        <f>AVERAGE('Table - Initials'!C44:C47)</f>
        <v>12564.25</v>
      </c>
      <c r="D48" s="284">
        <f>AVERAGE('Table - Initials'!D44:D47)</f>
        <v>10166</v>
      </c>
      <c r="E48" s="284">
        <f>AVERAGE('Table - Initials'!E44:E47)</f>
        <v>8953.25</v>
      </c>
      <c r="F48" s="284">
        <f>AVERAGE('Table - Initials'!F44:F47)</f>
        <v>8609.75</v>
      </c>
      <c r="G48" s="284">
        <f>AVERAGE('Table - Initials'!G44:G47)</f>
        <v>8801</v>
      </c>
      <c r="H48" s="284">
        <f>AVERAGE('Table - Initials'!H44:H47)</f>
        <v>13415.75</v>
      </c>
      <c r="I48" s="284">
        <f>AVERAGE('Table - Initials'!I44:I47)</f>
        <v>14786.75</v>
      </c>
      <c r="J48" s="284">
        <f>AVERAGE('Table - Initials'!J44:J47)</f>
        <v>12042.5</v>
      </c>
      <c r="K48" s="284">
        <f>AVERAGE('Table - Initials'!K44:K47)</f>
        <v>10464.75</v>
      </c>
      <c r="L48" s="284">
        <f>AVERAGE('Table - Initials'!L44:L47)</f>
        <v>10039.5</v>
      </c>
      <c r="M48" s="284">
        <f>AVERAGE('Table - Initials'!M44:M47)</f>
        <v>9123.5</v>
      </c>
      <c r="N48" s="284">
        <f>AVERAGE('Table - Initials'!N44:N47)</f>
        <v>8283.25</v>
      </c>
      <c r="O48" s="284">
        <f>AVERAGE('Table - Initials'!O44:O47)</f>
        <v>8007</v>
      </c>
      <c r="P48" s="284">
        <f>AVERAGE('Table - Initials'!P44:P47)</f>
        <v>7162.5</v>
      </c>
      <c r="Q48" s="284">
        <f>AVERAGE('Table - Initials'!Q44:Q47)</f>
        <v>6416.75</v>
      </c>
      <c r="R48" s="284">
        <f>AVERAGE('Table - Initials'!R44:R47)</f>
        <v>6787.75</v>
      </c>
      <c r="S48" s="284">
        <f>AVERAGE('Table - Initials'!S44:S47)</f>
        <v>6799.75</v>
      </c>
      <c r="T48" s="284">
        <f>AVERAGE('Table - Initials'!T44:T47)</f>
        <v>17742.5</v>
      </c>
      <c r="U48" s="284"/>
      <c r="V48" s="286">
        <v>44500</v>
      </c>
    </row>
    <row r="49" spans="1:24" ht="13.5" customHeight="1" x14ac:dyDescent="0.25">
      <c r="A49" s="283">
        <v>45</v>
      </c>
      <c r="B49" s="284">
        <f>AVERAGE('Table - Initials'!B45:B48)</f>
        <v>13325.5</v>
      </c>
      <c r="C49" s="284">
        <f>AVERAGE('Table - Initials'!C45:C48)</f>
        <v>12560.75</v>
      </c>
      <c r="D49" s="284">
        <f>AVERAGE('Table - Initials'!D45:D48)</f>
        <v>10492.25</v>
      </c>
      <c r="E49" s="284">
        <f>AVERAGE('Table - Initials'!E45:E48)</f>
        <v>9176</v>
      </c>
      <c r="F49" s="284">
        <f>AVERAGE('Table - Initials'!F45:F48)</f>
        <v>9534.25</v>
      </c>
      <c r="G49" s="284">
        <f>AVERAGE('Table - Initials'!G45:G48)</f>
        <v>9259.75</v>
      </c>
      <c r="H49" s="284">
        <f>AVERAGE('Table - Initials'!H45:H48)</f>
        <v>14312</v>
      </c>
      <c r="I49" s="284">
        <f>AVERAGE('Table - Initials'!I45:I48)</f>
        <v>15509</v>
      </c>
      <c r="J49" s="284">
        <f>AVERAGE('Table - Initials'!J45:J48)</f>
        <v>12600.25</v>
      </c>
      <c r="K49" s="284">
        <f>AVERAGE('Table - Initials'!K45:K48)</f>
        <v>10515.75</v>
      </c>
      <c r="L49" s="284">
        <f>AVERAGE('Table - Initials'!L45:L48)</f>
        <v>10480</v>
      </c>
      <c r="M49" s="284">
        <f>AVERAGE('Table - Initials'!M45:M48)</f>
        <v>9137.75</v>
      </c>
      <c r="N49" s="284">
        <f>AVERAGE('Table - Initials'!N45:N48)</f>
        <v>8831.25</v>
      </c>
      <c r="O49" s="284">
        <f>AVERAGE('Table - Initials'!O45:O48)</f>
        <v>8315.75</v>
      </c>
      <c r="P49" s="284">
        <f>AVERAGE('Table - Initials'!P45:P48)</f>
        <v>7446.5</v>
      </c>
      <c r="Q49" s="284">
        <f>AVERAGE('Table - Initials'!Q45:Q48)</f>
        <v>6981.5</v>
      </c>
      <c r="R49" s="284">
        <f>AVERAGE('Table - Initials'!R45:R48)</f>
        <v>7190.5</v>
      </c>
      <c r="S49" s="284">
        <f>AVERAGE('Table - Initials'!S45:S48)</f>
        <v>7139</v>
      </c>
      <c r="T49" s="284">
        <f>AVERAGE('Table - Initials'!T45:T48)</f>
        <v>17729.25</v>
      </c>
      <c r="U49" s="284"/>
      <c r="V49" s="286">
        <v>44507</v>
      </c>
    </row>
    <row r="50" spans="1:24" ht="13.5" customHeight="1" x14ac:dyDescent="0.25">
      <c r="A50" s="283">
        <v>46</v>
      </c>
      <c r="B50" s="284">
        <f>AVERAGE('Table - Initials'!B46:B49)</f>
        <v>14206.5</v>
      </c>
      <c r="C50" s="284">
        <f>AVERAGE('Table - Initials'!C46:C49)</f>
        <v>12971.25</v>
      </c>
      <c r="D50" s="284">
        <f>AVERAGE('Table - Initials'!D46:D49)</f>
        <v>11076.75</v>
      </c>
      <c r="E50" s="284">
        <f>AVERAGE('Table - Initials'!E46:E49)</f>
        <v>9716.75</v>
      </c>
      <c r="F50" s="284">
        <f>AVERAGE('Table - Initials'!F46:F49)</f>
        <v>9837.25</v>
      </c>
      <c r="G50" s="284">
        <f>AVERAGE('Table - Initials'!G46:G49)</f>
        <v>9697.75</v>
      </c>
      <c r="H50" s="284">
        <f>AVERAGE('Table - Initials'!H46:H49)</f>
        <v>15253.5</v>
      </c>
      <c r="I50" s="284">
        <f>AVERAGE('Table - Initials'!I46:I49)</f>
        <v>15966.5</v>
      </c>
      <c r="J50" s="284">
        <f>AVERAGE('Table - Initials'!J46:J49)</f>
        <v>13412.5</v>
      </c>
      <c r="K50" s="284">
        <f>AVERAGE('Table - Initials'!K46:K49)</f>
        <v>11741.75</v>
      </c>
      <c r="L50" s="284">
        <f>AVERAGE('Table - Initials'!L46:L49)</f>
        <v>11394.25</v>
      </c>
      <c r="M50" s="284">
        <f>AVERAGE('Table - Initials'!M46:M49)</f>
        <v>9575.25</v>
      </c>
      <c r="N50" s="284">
        <f>AVERAGE('Table - Initials'!N46:N49)</f>
        <v>9488.5</v>
      </c>
      <c r="O50" s="284">
        <f>AVERAGE('Table - Initials'!O46:O49)</f>
        <v>8908.25</v>
      </c>
      <c r="P50" s="284">
        <f>AVERAGE('Table - Initials'!P46:P49)</f>
        <v>7904.5</v>
      </c>
      <c r="Q50" s="284">
        <f>AVERAGE('Table - Initials'!Q46:Q49)</f>
        <v>7353.25</v>
      </c>
      <c r="R50" s="284">
        <f>AVERAGE('Table - Initials'!R46:R49)</f>
        <v>7648.25</v>
      </c>
      <c r="S50" s="284">
        <f>AVERAGE('Table - Initials'!S46:S49)</f>
        <v>7641.75</v>
      </c>
      <c r="T50" s="284">
        <f>AVERAGE('Table - Initials'!T46:T49)</f>
        <v>21748.25</v>
      </c>
      <c r="U50" s="284"/>
      <c r="V50" s="286">
        <v>44514</v>
      </c>
      <c r="X50" s="92"/>
    </row>
    <row r="51" spans="1:24" ht="13.5" customHeight="1" x14ac:dyDescent="0.25">
      <c r="A51" s="283">
        <v>47</v>
      </c>
      <c r="B51" s="284">
        <f>AVERAGE('Table - Initials'!B47:B50)</f>
        <v>13921.5</v>
      </c>
      <c r="C51" s="284">
        <f>AVERAGE('Table - Initials'!C47:C50)</f>
        <v>13198.5</v>
      </c>
      <c r="D51" s="284">
        <f>AVERAGE('Table - Initials'!D47:D50)</f>
        <v>11043.25</v>
      </c>
      <c r="E51" s="284">
        <f>AVERAGE('Table - Initials'!E47:E50)</f>
        <v>9508</v>
      </c>
      <c r="F51" s="284">
        <f>AVERAGE('Table - Initials'!F47:F50)</f>
        <v>11464.5</v>
      </c>
      <c r="G51" s="284">
        <f>AVERAGE('Table - Initials'!G47:G50)</f>
        <v>10490</v>
      </c>
      <c r="H51" s="284">
        <f>AVERAGE('Table - Initials'!H47:H50)</f>
        <v>15859.25</v>
      </c>
      <c r="I51" s="284">
        <f>AVERAGE('Table - Initials'!I47:I50)</f>
        <v>15950.75</v>
      </c>
      <c r="J51" s="284">
        <f>AVERAGE('Table - Initials'!J47:J50)</f>
        <v>14244.25</v>
      </c>
      <c r="K51" s="284">
        <f>AVERAGE('Table - Initials'!K47:K50)</f>
        <v>12651.75</v>
      </c>
      <c r="L51" s="284">
        <f>AVERAGE('Table - Initials'!L47:L50)</f>
        <v>12037.5</v>
      </c>
      <c r="M51" s="284">
        <f>AVERAGE('Table - Initials'!M47:M50)</f>
        <v>9620.75</v>
      </c>
      <c r="N51" s="284">
        <f>AVERAGE('Table - Initials'!N47:N50)</f>
        <v>9560.25</v>
      </c>
      <c r="O51" s="284">
        <f>AVERAGE('Table - Initials'!O47:O50)</f>
        <v>9079.5</v>
      </c>
      <c r="P51" s="284">
        <f>AVERAGE('Table - Initials'!P47:P50)</f>
        <v>8014</v>
      </c>
      <c r="Q51" s="284">
        <f>AVERAGE('Table - Initials'!Q47:Q50)</f>
        <v>8026.25</v>
      </c>
      <c r="R51" s="284">
        <f>AVERAGE('Table - Initials'!R47:R50)</f>
        <v>8248</v>
      </c>
      <c r="S51" s="284">
        <f>AVERAGE('Table - Initials'!S47:S50)</f>
        <v>7882.25</v>
      </c>
      <c r="T51" s="284">
        <f>AVERAGE('Table - Initials'!T47:T50)</f>
        <v>23661.5</v>
      </c>
      <c r="U51" s="284"/>
      <c r="V51" s="286">
        <v>44521</v>
      </c>
      <c r="X51" s="92"/>
    </row>
    <row r="52" spans="1:24" ht="13.5" customHeight="1" x14ac:dyDescent="0.25">
      <c r="A52" s="283">
        <v>48</v>
      </c>
      <c r="B52" s="284">
        <f>AVERAGE('Table - Initials'!B48:B51)</f>
        <v>14274.5</v>
      </c>
      <c r="C52" s="284">
        <f>AVERAGE('Table - Initials'!C48:C51)</f>
        <v>13226.75</v>
      </c>
      <c r="D52" s="284">
        <f>AVERAGE('Table - Initials'!D48:D51)</f>
        <v>11277.75</v>
      </c>
      <c r="E52" s="284">
        <f>AVERAGE('Table - Initials'!E48:E51)</f>
        <v>9561.25</v>
      </c>
      <c r="F52" s="284">
        <f>AVERAGE('Table - Initials'!F48:F51)</f>
        <v>11577.75</v>
      </c>
      <c r="G52" s="284">
        <f>AVERAGE('Table - Initials'!G48:G51)</f>
        <v>10846.25</v>
      </c>
      <c r="H52" s="284">
        <f>AVERAGE('Table - Initials'!H48:H51)</f>
        <v>16177.25</v>
      </c>
      <c r="I52" s="284">
        <f>AVERAGE('Table - Initials'!I48:I51)</f>
        <v>16343.5</v>
      </c>
      <c r="J52" s="284">
        <f>AVERAGE('Table - Initials'!J48:J51)</f>
        <v>15670.75</v>
      </c>
      <c r="K52" s="284">
        <f>AVERAGE('Table - Initials'!K48:K51)</f>
        <v>13147.25</v>
      </c>
      <c r="L52" s="284">
        <f>AVERAGE('Table - Initials'!L48:L51)</f>
        <v>11836</v>
      </c>
      <c r="M52" s="284">
        <f>AVERAGE('Table - Initials'!M48:M51)</f>
        <v>10417</v>
      </c>
      <c r="N52" s="284">
        <f>AVERAGE('Table - Initials'!N48:N51)</f>
        <v>10046</v>
      </c>
      <c r="O52" s="284">
        <f>AVERAGE('Table - Initials'!O48:O51)</f>
        <v>9405</v>
      </c>
      <c r="P52" s="284">
        <f>AVERAGE('Table - Initials'!P48:P51)</f>
        <v>8407.75</v>
      </c>
      <c r="Q52" s="284">
        <f>AVERAGE('Table - Initials'!Q48:Q51)</f>
        <v>8139.5</v>
      </c>
      <c r="R52" s="284">
        <f>AVERAGE('Table - Initials'!R48:R51)</f>
        <v>8207.25</v>
      </c>
      <c r="S52" s="284">
        <f>AVERAGE('Table - Initials'!S48:S51)</f>
        <v>8439</v>
      </c>
      <c r="T52" s="284">
        <f>AVERAGE('Table - Initials'!T48:T51)</f>
        <v>23508</v>
      </c>
      <c r="U52" s="284"/>
      <c r="V52" s="286">
        <v>44528</v>
      </c>
      <c r="X52" s="92"/>
    </row>
    <row r="53" spans="1:24" ht="13.5" customHeight="1" x14ac:dyDescent="0.25">
      <c r="A53" s="283">
        <v>49</v>
      </c>
      <c r="B53" s="284">
        <f>AVERAGE('Table - Initials'!B49:B52)</f>
        <v>14060.5</v>
      </c>
      <c r="C53" s="284">
        <f>AVERAGE('Table - Initials'!C49:C52)</f>
        <v>13115</v>
      </c>
      <c r="D53" s="284">
        <f>AVERAGE('Table - Initials'!D49:D52)</f>
        <v>11458</v>
      </c>
      <c r="E53" s="284">
        <f>AVERAGE('Table - Initials'!E49:E52)</f>
        <v>9871.75</v>
      </c>
      <c r="F53" s="284">
        <f>AVERAGE('Table - Initials'!F49:F52)</f>
        <v>10719.5</v>
      </c>
      <c r="G53" s="284">
        <f>AVERAGE('Table - Initials'!G49:G52)</f>
        <v>10990.25</v>
      </c>
      <c r="H53" s="284">
        <f>AVERAGE('Table - Initials'!H49:H52)</f>
        <v>16190.5</v>
      </c>
      <c r="I53" s="284">
        <f>AVERAGE('Table - Initials'!I49:I52)</f>
        <v>16198.5</v>
      </c>
      <c r="J53" s="284">
        <f>AVERAGE('Table - Initials'!J49:J52)</f>
        <v>15529.5</v>
      </c>
      <c r="K53" s="284">
        <f>AVERAGE('Table - Initials'!K49:K52)</f>
        <v>13226</v>
      </c>
      <c r="L53" s="284">
        <f>AVERAGE('Table - Initials'!L49:L52)</f>
        <v>11650.5</v>
      </c>
      <c r="M53" s="284">
        <f>AVERAGE('Table - Initials'!M49:M52)</f>
        <v>10828.5</v>
      </c>
      <c r="N53" s="284">
        <f>AVERAGE('Table - Initials'!N49:N52)</f>
        <v>9775.75</v>
      </c>
      <c r="O53" s="284">
        <f>AVERAGE('Table - Initials'!O49:O52)</f>
        <v>9478.5</v>
      </c>
      <c r="P53" s="284">
        <f>AVERAGE('Table - Initials'!P49:P52)</f>
        <v>8769.5</v>
      </c>
      <c r="Q53" s="284">
        <f>AVERAGE('Table - Initials'!Q49:Q52)</f>
        <v>7800</v>
      </c>
      <c r="R53" s="284">
        <f>AVERAGE('Table - Initials'!R49:R52)</f>
        <v>8127.5</v>
      </c>
      <c r="S53" s="284">
        <f>AVERAGE('Table - Initials'!S49:S52)</f>
        <v>8366.25</v>
      </c>
      <c r="T53" s="284">
        <f>AVERAGE('Table - Initials'!T49:T52)</f>
        <v>24185.5</v>
      </c>
      <c r="U53" s="284"/>
      <c r="V53" s="286">
        <v>44535</v>
      </c>
      <c r="X53" s="92"/>
    </row>
    <row r="54" spans="1:24" ht="13.5" customHeight="1" x14ac:dyDescent="0.25">
      <c r="A54" s="283">
        <v>50</v>
      </c>
      <c r="B54" s="284">
        <f>AVERAGE('Table - Initials'!B50:B53)</f>
        <v>14039.5</v>
      </c>
      <c r="C54" s="284">
        <f>AVERAGE('Table - Initials'!C50:C53)</f>
        <v>12766.25</v>
      </c>
      <c r="D54" s="284">
        <f>AVERAGE('Table - Initials'!D50:D53)</f>
        <v>11365</v>
      </c>
      <c r="E54" s="284">
        <f>AVERAGE('Table - Initials'!E50:E53)</f>
        <v>9686.75</v>
      </c>
      <c r="F54" s="284">
        <f>AVERAGE('Table - Initials'!F50:F53)</f>
        <v>11362</v>
      </c>
      <c r="G54" s="284">
        <f>AVERAGE('Table - Initials'!G50:G53)</f>
        <v>11282.25</v>
      </c>
      <c r="H54" s="284">
        <f>AVERAGE('Table - Initials'!H50:H53)</f>
        <v>17261.75</v>
      </c>
      <c r="I54" s="284">
        <f>AVERAGE('Table - Initials'!I50:I53)</f>
        <v>16344.5</v>
      </c>
      <c r="J54" s="284">
        <f>AVERAGE('Table - Initials'!J50:J53)</f>
        <v>15333.25</v>
      </c>
      <c r="K54" s="284">
        <f>AVERAGE('Table - Initials'!K50:K53)</f>
        <v>12594.75</v>
      </c>
      <c r="L54" s="284">
        <f>AVERAGE('Table - Initials'!L50:L53)</f>
        <v>11481.25</v>
      </c>
      <c r="M54" s="284">
        <f>AVERAGE('Table - Initials'!M50:M53)</f>
        <v>10541.5</v>
      </c>
      <c r="N54" s="284">
        <f>AVERAGE('Table - Initials'!N50:N53)</f>
        <v>9339.25</v>
      </c>
      <c r="O54" s="284">
        <f>AVERAGE('Table - Initials'!O50:O53)</f>
        <v>9191.5</v>
      </c>
      <c r="P54" s="284">
        <f>AVERAGE('Table - Initials'!P50:P53)</f>
        <v>9021.5</v>
      </c>
      <c r="Q54" s="284">
        <f>AVERAGE('Table - Initials'!Q50:Q53)</f>
        <v>8128.75</v>
      </c>
      <c r="R54" s="284">
        <f>AVERAGE('Table - Initials'!R50:R53)</f>
        <v>8370.75</v>
      </c>
      <c r="S54" s="284">
        <f>AVERAGE('Table - Initials'!S50:S53)</f>
        <v>8491.75</v>
      </c>
      <c r="T54" s="284">
        <f>AVERAGE('Table - Initials'!T50:T53)</f>
        <v>21016</v>
      </c>
      <c r="U54" s="284"/>
      <c r="V54" s="286">
        <v>44542</v>
      </c>
      <c r="X54" s="92"/>
    </row>
    <row r="55" spans="1:24" ht="13.5" customHeight="1" x14ac:dyDescent="0.25">
      <c r="A55" s="283">
        <v>51</v>
      </c>
      <c r="B55" s="284">
        <f>AVERAGE('Table - Initials'!B51:B54)</f>
        <v>15693</v>
      </c>
      <c r="C55" s="284">
        <f>AVERAGE('Table - Initials'!C51:C54)</f>
        <v>13718.5</v>
      </c>
      <c r="D55" s="284">
        <f>AVERAGE('Table - Initials'!D51:D54)</f>
        <v>11786.75</v>
      </c>
      <c r="E55" s="284">
        <f>AVERAGE('Table - Initials'!E51:E54)</f>
        <v>10630.5</v>
      </c>
      <c r="F55" s="284">
        <f>AVERAGE('Table - Initials'!F51:F54)</f>
        <v>10295.5</v>
      </c>
      <c r="G55" s="284">
        <f>AVERAGE('Table - Initials'!G51:G54)</f>
        <v>11605.25</v>
      </c>
      <c r="H55" s="284">
        <f>AVERAGE('Table - Initials'!H51:H54)</f>
        <v>19689</v>
      </c>
      <c r="I55" s="284">
        <f>AVERAGE('Table - Initials'!I51:I54)</f>
        <v>16955.25</v>
      </c>
      <c r="J55" s="284">
        <f>AVERAGE('Table - Initials'!J51:J54)</f>
        <v>15044.75</v>
      </c>
      <c r="K55" s="284">
        <f>AVERAGE('Table - Initials'!K51:K54)</f>
        <v>12676.75</v>
      </c>
      <c r="L55" s="284">
        <f>AVERAGE('Table - Initials'!L51:L54)</f>
        <v>11496.75</v>
      </c>
      <c r="M55" s="284">
        <f>AVERAGE('Table - Initials'!M51:M54)</f>
        <v>11309.25</v>
      </c>
      <c r="N55" s="284">
        <f>AVERAGE('Table - Initials'!N51:N54)</f>
        <v>9792.75</v>
      </c>
      <c r="O55" s="284">
        <f>AVERAGE('Table - Initials'!O51:O54)</f>
        <v>9707.75</v>
      </c>
      <c r="P55" s="284">
        <f>AVERAGE('Table - Initials'!P51:P54)</f>
        <v>9409</v>
      </c>
      <c r="Q55" s="284">
        <f>AVERAGE('Table - Initials'!Q51:Q54)</f>
        <v>8086.25</v>
      </c>
      <c r="R55" s="284">
        <f>AVERAGE('Table - Initials'!R51:R54)</f>
        <v>8303.5</v>
      </c>
      <c r="S55" s="284">
        <f>AVERAGE('Table - Initials'!S51:S54)</f>
        <v>9030</v>
      </c>
      <c r="T55" s="284">
        <f>AVERAGE('Table - Initials'!T51:T54)</f>
        <v>20230.5</v>
      </c>
      <c r="U55" s="284"/>
      <c r="V55" s="286">
        <v>44549</v>
      </c>
    </row>
    <row r="56" spans="1:24" ht="13.5" customHeight="1" x14ac:dyDescent="0.25">
      <c r="A56" s="283">
        <v>52</v>
      </c>
      <c r="B56" s="284">
        <f>AVERAGE('Table - Initials'!B52:B55)</f>
        <v>15711</v>
      </c>
      <c r="C56" s="284">
        <f>AVERAGE('Table - Initials'!C52:C55)</f>
        <v>14280.5</v>
      </c>
      <c r="D56" s="284">
        <f>AVERAGE('Table - Initials'!D52:D55)</f>
        <v>11798.25</v>
      </c>
      <c r="E56" s="284">
        <f>AVERAGE('Table - Initials'!E52:E55)</f>
        <v>10593.75</v>
      </c>
      <c r="F56" s="284">
        <f>AVERAGE('Table - Initials'!F52:F55)</f>
        <v>10788.25</v>
      </c>
      <c r="G56" s="284">
        <f>AVERAGE('Table - Initials'!G52:G55)</f>
        <v>11990.5</v>
      </c>
      <c r="H56" s="284">
        <f>AVERAGE('Table - Initials'!H52:H55)</f>
        <v>19885.75</v>
      </c>
      <c r="I56" s="284">
        <f>AVERAGE('Table - Initials'!I52:I55)</f>
        <v>16520.5</v>
      </c>
      <c r="J56" s="284">
        <f>AVERAGE('Table - Initials'!J52:J55)</f>
        <v>13881.75</v>
      </c>
      <c r="K56" s="284">
        <f>AVERAGE('Table - Initials'!K52:K55)</f>
        <v>12500.75</v>
      </c>
      <c r="L56" s="284">
        <f>AVERAGE('Table - Initials'!L52:L55)</f>
        <v>12120.5</v>
      </c>
      <c r="M56" s="284">
        <f>AVERAGE('Table - Initials'!M52:M55)</f>
        <v>11043.5</v>
      </c>
      <c r="N56" s="284">
        <f>AVERAGE('Table - Initials'!N52:N55)</f>
        <v>9557</v>
      </c>
      <c r="O56" s="284">
        <f>AVERAGE('Table - Initials'!O52:O55)</f>
        <v>9641</v>
      </c>
      <c r="P56" s="284">
        <f>AVERAGE('Table - Initials'!P52:P55)</f>
        <v>9078</v>
      </c>
      <c r="Q56" s="284">
        <f>AVERAGE('Table - Initials'!Q52:Q55)</f>
        <v>8559.25</v>
      </c>
      <c r="R56" s="284">
        <f>AVERAGE('Table - Initials'!R52:R55)</f>
        <v>8836.5</v>
      </c>
      <c r="S56" s="284">
        <f>AVERAGE('Table - Initials'!S52:S55)</f>
        <v>8988.5</v>
      </c>
      <c r="T56" s="284">
        <f>AVERAGE('Table - Initials'!T52:T55)</f>
        <v>21496.5</v>
      </c>
      <c r="U56" s="284"/>
      <c r="V56" s="286">
        <v>44556</v>
      </c>
    </row>
    <row r="57" spans="1:24" ht="13.5" customHeight="1" x14ac:dyDescent="0.25">
      <c r="A57" s="283">
        <v>53</v>
      </c>
      <c r="B57" s="284"/>
      <c r="C57" s="284"/>
      <c r="D57" s="284"/>
      <c r="E57" s="284">
        <f>AVERAGE('Table - Initials'!E53:E56)</f>
        <v>11002.75</v>
      </c>
      <c r="F57" s="284"/>
      <c r="G57" s="284"/>
      <c r="H57" s="284"/>
      <c r="I57" s="284"/>
      <c r="J57" s="284"/>
      <c r="K57" s="284">
        <f>AVERAGE('Table - Initials'!K53:K56)</f>
        <v>13750</v>
      </c>
      <c r="L57" s="284"/>
      <c r="M57" s="284"/>
      <c r="N57" s="284"/>
      <c r="O57" s="284"/>
      <c r="P57" s="284">
        <f>AVERAGE('Table - Initials'!P53:P56)</f>
        <v>8720.25</v>
      </c>
      <c r="Q57" s="284"/>
      <c r="R57" s="284"/>
      <c r="S57" s="284"/>
      <c r="T57" s="284"/>
      <c r="U57" s="284"/>
      <c r="V57" s="286">
        <v>44563</v>
      </c>
    </row>
    <row r="58" spans="1:24" x14ac:dyDescent="0.25">
      <c r="A58" s="8"/>
    </row>
    <row r="59" spans="1:24" x14ac:dyDescent="0.25">
      <c r="A59" s="288" t="s">
        <v>213</v>
      </c>
      <c r="B59" s="289"/>
      <c r="C59" s="289"/>
      <c r="D59" s="289"/>
      <c r="E59" s="289"/>
      <c r="F59" s="289"/>
      <c r="G59" s="289"/>
      <c r="H59" s="289"/>
      <c r="I59" s="289"/>
      <c r="J59" s="289"/>
      <c r="K59" s="289"/>
      <c r="L59" s="289"/>
      <c r="M59" s="289"/>
      <c r="N59" s="289"/>
      <c r="O59" s="289"/>
      <c r="P59" s="289"/>
      <c r="Q59" s="289"/>
      <c r="R59" s="289"/>
      <c r="S59" s="289"/>
      <c r="T59" s="289"/>
      <c r="U59" s="289"/>
      <c r="V59" s="290"/>
    </row>
    <row r="60" spans="1:24" x14ac:dyDescent="0.25">
      <c r="A60" s="289"/>
      <c r="B60" s="289"/>
      <c r="C60" s="289"/>
      <c r="D60" s="289"/>
      <c r="E60" s="289"/>
      <c r="F60" s="289"/>
      <c r="G60" s="289"/>
      <c r="H60" s="289"/>
      <c r="I60" s="289"/>
      <c r="J60" s="289"/>
      <c r="K60" s="289"/>
      <c r="L60" s="289"/>
      <c r="M60" s="289"/>
      <c r="N60" s="289"/>
      <c r="O60" s="289"/>
      <c r="P60" s="289"/>
      <c r="Q60" s="289"/>
      <c r="R60" s="289"/>
      <c r="S60" s="289"/>
      <c r="T60" s="289"/>
      <c r="U60" s="289"/>
      <c r="V60" s="290"/>
    </row>
    <row r="61" spans="1:24" ht="15" customHeight="1" x14ac:dyDescent="0.25">
      <c r="A61" s="291"/>
      <c r="B61" s="292"/>
      <c r="C61" s="292"/>
      <c r="D61" s="292"/>
      <c r="E61" s="292"/>
      <c r="F61" s="292"/>
      <c r="G61" s="292"/>
      <c r="H61" s="292"/>
      <c r="I61" s="292"/>
      <c r="J61" s="292"/>
      <c r="K61" s="292"/>
      <c r="L61" s="292"/>
      <c r="M61" s="292"/>
      <c r="N61" s="292"/>
      <c r="O61" s="292"/>
      <c r="P61" s="292"/>
      <c r="Q61" s="292"/>
      <c r="R61" s="292"/>
      <c r="S61" s="292"/>
      <c r="T61" s="292"/>
      <c r="U61" s="292"/>
      <c r="V61" s="365" t="s">
        <v>214</v>
      </c>
    </row>
    <row r="62" spans="1:24" x14ac:dyDescent="0.25">
      <c r="A62" s="293" t="s">
        <v>202</v>
      </c>
      <c r="B62" s="294" t="s">
        <v>203</v>
      </c>
      <c r="C62" s="295" t="s">
        <v>204</v>
      </c>
      <c r="D62" s="295" t="s">
        <v>205</v>
      </c>
      <c r="E62" s="296" t="s">
        <v>206</v>
      </c>
      <c r="F62" s="296" t="s">
        <v>207</v>
      </c>
      <c r="G62" s="296" t="s">
        <v>208</v>
      </c>
      <c r="H62" s="296" t="s">
        <v>209</v>
      </c>
      <c r="I62" s="296" t="s">
        <v>210</v>
      </c>
      <c r="J62" s="296" t="s">
        <v>211</v>
      </c>
      <c r="K62" s="296" t="s">
        <v>234</v>
      </c>
      <c r="L62" s="296" t="s">
        <v>237</v>
      </c>
      <c r="M62" s="296" t="s">
        <v>241</v>
      </c>
      <c r="N62" s="296" t="s">
        <v>242</v>
      </c>
      <c r="O62" s="296" t="s">
        <v>245</v>
      </c>
      <c r="P62" s="296" t="s">
        <v>246</v>
      </c>
      <c r="Q62" s="296" t="s">
        <v>247</v>
      </c>
      <c r="R62" s="296" t="s">
        <v>249</v>
      </c>
      <c r="S62" s="296" t="s">
        <v>251</v>
      </c>
      <c r="T62" s="296" t="s">
        <v>252</v>
      </c>
      <c r="U62" s="296" t="s">
        <v>256</v>
      </c>
      <c r="V62" s="366"/>
    </row>
    <row r="63" spans="1:24" x14ac:dyDescent="0.25">
      <c r="A63" s="297">
        <v>1</v>
      </c>
      <c r="B63" s="298"/>
      <c r="C63" s="298">
        <f>AVERAGE('Table - Continued'!B53:B55,'Table - Continued'!C4)</f>
        <v>122446.5</v>
      </c>
      <c r="D63" s="298">
        <f>AVERAGE('Table - Continued'!C53:C55,'Table - Continued'!D4)</f>
        <v>110365</v>
      </c>
      <c r="E63" s="298">
        <f>AVERAGE('Table - Continued'!D53:D55,'Table - Continued'!E4)</f>
        <v>79055.75</v>
      </c>
      <c r="F63" s="298">
        <f>AVERAGE('Table - Continued'!E53:E55,'Table - Continued'!F4)</f>
        <v>64682.25</v>
      </c>
      <c r="G63" s="298">
        <f>AVERAGE('Table - Continued'!F53:F55,'Table - Continued'!G4)</f>
        <v>64477.25</v>
      </c>
      <c r="H63" s="298">
        <f>AVERAGE('Table - Continued'!G53:G55,'Table - Continued'!H4)</f>
        <v>67032.25</v>
      </c>
      <c r="I63" s="298">
        <f>AVERAGE('Table - Continued'!H53:H55,'Table - Continued'!I4)</f>
        <v>126092.5</v>
      </c>
      <c r="J63" s="298">
        <f>AVERAGE('Table - Continued'!I53:I55,'Table - Continued'!J4)</f>
        <v>151379</v>
      </c>
      <c r="K63" s="298">
        <f>AVERAGE('Table - Continued'!J53:J55,'Table - Continued'!K4)</f>
        <v>106269</v>
      </c>
      <c r="L63" s="298">
        <f>AVERAGE('Table - Continued'!K54:K56,'Table - Continued'!L4)</f>
        <v>99546.5</v>
      </c>
      <c r="M63" s="298">
        <f>AVERAGE('Table - Continued'!L53:L55,'Table - Continued'!M4)</f>
        <v>86595</v>
      </c>
      <c r="N63" s="298">
        <f>AVERAGE('Table - Continued'!M53:M55,'Table - Continued'!N4)</f>
        <v>78933</v>
      </c>
      <c r="O63" s="298">
        <f>AVERAGE('Table - Continued'!N53:N55,'Table - Continued'!O4)</f>
        <v>68632</v>
      </c>
      <c r="P63" s="298">
        <f>AVERAGE('Table - Continued'!O53:O55,'Table - Continued'!P4)</f>
        <v>64922.75</v>
      </c>
      <c r="Q63" s="298">
        <f>AVERAGE('Table - Continued'!P54:P56,'Table - Continued'!Q4)</f>
        <v>61738.25</v>
      </c>
      <c r="R63" s="298">
        <f>AVERAGE('Table - Continued'!Q53:Q55,'Table - Continued'!R4)</f>
        <v>63541</v>
      </c>
      <c r="S63" s="298">
        <f>AVERAGE('Table - Continued'!R53:R55,'Table - Continued'!S4)</f>
        <v>62677.5</v>
      </c>
      <c r="T63" s="298">
        <f>AVERAGE('Table - Continued'!S53:S55,'Table - Continued'!T4)</f>
        <v>65256.5</v>
      </c>
      <c r="U63" s="298">
        <f>AVERAGE('Table - Continued'!T54:T56,'Table - Continued'!U4)</f>
        <v>172599</v>
      </c>
      <c r="V63" s="299">
        <v>44199</v>
      </c>
      <c r="W63" s="36"/>
    </row>
    <row r="64" spans="1:24" x14ac:dyDescent="0.25">
      <c r="A64" s="297">
        <v>2</v>
      </c>
      <c r="B64" s="298"/>
      <c r="C64" s="298">
        <f>AVERAGE('Table - Continued'!B54:B55,'Table - Continued'!C4:C5)</f>
        <v>125201</v>
      </c>
      <c r="D64" s="298">
        <f>AVERAGE('Table - Continued'!C54:C55,'Table - Continued'!D4:D5)</f>
        <v>114977.25</v>
      </c>
      <c r="E64" s="298">
        <f>AVERAGE('Table - Continued'!D54:D55,'Table - Continued'!E4:E5)</f>
        <v>81021.5</v>
      </c>
      <c r="F64" s="298">
        <f>AVERAGE('Table - Continued'!E54:E55,'Table - Continued'!F4:F5)</f>
        <v>66651</v>
      </c>
      <c r="G64" s="298">
        <f>AVERAGE('Table - Continued'!F54:F55,'Table - Continued'!G4:G5)</f>
        <v>65829.25</v>
      </c>
      <c r="H64" s="298">
        <f>AVERAGE('Table - Continued'!G54:G55,'Table - Continued'!H4:H5)</f>
        <v>69410.75</v>
      </c>
      <c r="I64" s="298">
        <f>AVERAGE('Table - Continued'!H54:H55,'Table - Continued'!I4:I5)</f>
        <v>133478.5</v>
      </c>
      <c r="J64" s="298">
        <f>AVERAGE('Table - Continued'!I54:I55,'Table - Continued'!J4:J5)</f>
        <v>153641.5</v>
      </c>
      <c r="K64" s="298">
        <f>AVERAGE('Table - Continued'!J54:J55,'Table - Continued'!K4:K5)</f>
        <v>108579</v>
      </c>
      <c r="L64" s="298">
        <f>AVERAGE('Table - Continued'!K55:K56,'Table - Continued'!L4:L5)</f>
        <v>100580.25</v>
      </c>
      <c r="M64" s="298">
        <f>AVERAGE('Table - Continued'!L54:L55,'Table - Continued'!M4:M5)</f>
        <v>88340.25</v>
      </c>
      <c r="N64" s="298">
        <f>AVERAGE('Table - Continued'!M54:M55,'Table - Continued'!N4:N5)</f>
        <v>80763.25</v>
      </c>
      <c r="O64" s="298">
        <f>AVERAGE('Table - Continued'!N54:N55,'Table - Continued'!O4:O5)</f>
        <v>69612</v>
      </c>
      <c r="P64" s="298">
        <f>AVERAGE('Table - Continued'!O54:O55,'Table - Continued'!P4:P5)</f>
        <v>66453.5</v>
      </c>
      <c r="Q64" s="298">
        <f>AVERAGE('Table - Continued'!P55:P56,'Table - Continued'!Q4:Q5)</f>
        <v>64314</v>
      </c>
      <c r="R64" s="298">
        <f>AVERAGE('Table - Continued'!Q54:Q55,'Table - Continued'!R4:R5)</f>
        <v>64749</v>
      </c>
      <c r="S64" s="298">
        <f>AVERAGE('Table - Continued'!R54:R55,'Table - Continued'!S4:S5)</f>
        <v>64248.5</v>
      </c>
      <c r="T64" s="298">
        <f>AVERAGE('Table - Continued'!S54:S55,'Table - Continued'!T4:T5)</f>
        <v>66617</v>
      </c>
      <c r="U64" s="298">
        <f>AVERAGE('Table - Continued'!T55:T56,'Table - Continued'!U4:U5)</f>
        <v>170753.66666666666</v>
      </c>
      <c r="V64" s="299">
        <v>44206</v>
      </c>
      <c r="W64" s="36"/>
    </row>
    <row r="65" spans="1:24" x14ac:dyDescent="0.25">
      <c r="A65" s="297">
        <v>3</v>
      </c>
      <c r="B65" s="298"/>
      <c r="C65" s="298">
        <f>AVERAGE('Table - Continued'!B55,'Table - Continued'!C4:C6)</f>
        <v>127297.5</v>
      </c>
      <c r="D65" s="298">
        <f>AVERAGE('Table - Continued'!C55,'Table - Continued'!D4:D6)</f>
        <v>116940.25</v>
      </c>
      <c r="E65" s="298">
        <f>AVERAGE('Table - Continued'!D55,'Table - Continued'!E4:E6)</f>
        <v>82947</v>
      </c>
      <c r="F65" s="298">
        <f>AVERAGE('Table - Continued'!E55,'Table - Continued'!F4:F6)</f>
        <v>67908</v>
      </c>
      <c r="G65" s="298">
        <f>AVERAGE('Table - Continued'!F55,'Table - Continued'!G4:G6)</f>
        <v>67223.25</v>
      </c>
      <c r="H65" s="298">
        <f>AVERAGE('Table - Continued'!G55,'Table - Continued'!H4:H6)</f>
        <v>70661.5</v>
      </c>
      <c r="I65" s="298">
        <f>AVERAGE('Table - Continued'!H55,'Table - Continued'!I4:I6)</f>
        <v>135641.75</v>
      </c>
      <c r="J65" s="298">
        <f>AVERAGE('Table - Continued'!I55,'Table - Continued'!J4:J6)</f>
        <v>155163.25</v>
      </c>
      <c r="K65" s="298">
        <f>AVERAGE('Table - Continued'!J55,'Table - Continued'!K4:K6)</f>
        <v>111045.25</v>
      </c>
      <c r="L65" s="298">
        <f>AVERAGE('Table - Continued'!K56,'Table - Continued'!L4:L6)</f>
        <v>104112</v>
      </c>
      <c r="M65" s="298">
        <f>AVERAGE('Table - Continued'!L55,'Table - Continued'!M4:M6)</f>
        <v>89076.5</v>
      </c>
      <c r="N65" s="298">
        <f>AVERAGE('Table - Continued'!M55,'Table - Continued'!N4:N6)</f>
        <v>81973.5</v>
      </c>
      <c r="O65" s="298">
        <f>AVERAGE('Table - Continued'!N55,'Table - Continued'!O4:O6)</f>
        <v>70556.5</v>
      </c>
      <c r="P65" s="298">
        <f>AVERAGE('Table - Continued'!O55,'Table - Continued'!P4:P6)</f>
        <v>67981</v>
      </c>
      <c r="Q65" s="298">
        <f>AVERAGE('Table - Continued'!P56,'Table - Continued'!Q4:Q6)</f>
        <v>66238.25</v>
      </c>
      <c r="R65" s="298">
        <f>AVERAGE('Table - Continued'!Q55,'Table - Continued'!R4:R6)</f>
        <v>65269</v>
      </c>
      <c r="S65" s="298">
        <f>AVERAGE('Table - Continued'!R55,'Table - Continued'!S4:S6)</f>
        <v>65147.25</v>
      </c>
      <c r="T65" s="298">
        <f>AVERAGE('Table - Continued'!S55,'Table - Continued'!T4:T6)</f>
        <v>68191</v>
      </c>
      <c r="U65" s="298">
        <f>AVERAGE('Table - Continued'!T56,'Table - Continued'!U4:U6)</f>
        <v>162698</v>
      </c>
      <c r="V65" s="299">
        <v>44213</v>
      </c>
      <c r="W65" s="36"/>
    </row>
    <row r="66" spans="1:24" x14ac:dyDescent="0.25">
      <c r="A66" s="297">
        <v>4</v>
      </c>
      <c r="B66" s="298">
        <f>AVERAGE('Table - Continued'!B4:B7)</f>
        <v>141907.75</v>
      </c>
      <c r="C66" s="298">
        <f>AVERAGE('Table - Continued'!C4:C7)</f>
        <v>126367.5</v>
      </c>
      <c r="D66" s="298">
        <f>AVERAGE('Table - Continued'!D4:D7)</f>
        <v>115310.75</v>
      </c>
      <c r="E66" s="298">
        <f>AVERAGE('Table - Continued'!E4:E7)</f>
        <v>83095</v>
      </c>
      <c r="F66" s="298">
        <f>AVERAGE('Table - Continued'!F4:F7)</f>
        <v>67802.5</v>
      </c>
      <c r="G66" s="298">
        <f>AVERAGE('Table - Continued'!G4:G7)</f>
        <v>65191.5</v>
      </c>
      <c r="H66" s="298">
        <f>AVERAGE('Table - Continued'!H4:H7)</f>
        <v>69556.75</v>
      </c>
      <c r="I66" s="298">
        <f>AVERAGE('Table - Continued'!I4:I7)</f>
        <v>134458.5</v>
      </c>
      <c r="J66" s="298">
        <f>AVERAGE('Table - Continued'!J4:J7)</f>
        <v>153807.75</v>
      </c>
      <c r="K66" s="298">
        <f>AVERAGE('Table - Continued'!K4:K7)</f>
        <v>111133.25</v>
      </c>
      <c r="L66" s="298">
        <f>AVERAGE('Table - Continued'!L4:L7)</f>
        <v>103220.75</v>
      </c>
      <c r="M66" s="298">
        <f>AVERAGE('Table - Continued'!M4:M7)</f>
        <v>87671.25</v>
      </c>
      <c r="N66" s="298">
        <f>AVERAGE('Table - Continued'!N4:N7)</f>
        <v>80783</v>
      </c>
      <c r="O66" s="298">
        <f>AVERAGE('Table - Continued'!O4:O7)</f>
        <v>69259.25</v>
      </c>
      <c r="P66" s="298">
        <f>AVERAGE('Table - Continued'!P4:P7)</f>
        <v>67588.75</v>
      </c>
      <c r="Q66" s="298">
        <f>AVERAGE('Table - Continued'!Q4:Q7)</f>
        <v>67462.75</v>
      </c>
      <c r="R66" s="298">
        <f>AVERAGE('Table - Continued'!R4:R7)</f>
        <v>64431</v>
      </c>
      <c r="S66" s="298">
        <f>AVERAGE('Table - Continued'!S4:S7)</f>
        <v>63868.75</v>
      </c>
      <c r="T66" s="298">
        <f>AVERAGE('Table - Continued'!T4:T7)</f>
        <v>66937.5</v>
      </c>
      <c r="U66" s="298">
        <f>AVERAGE('Table - Continued'!U4:U7)</f>
        <v>160781.5</v>
      </c>
      <c r="V66" s="299">
        <v>44220</v>
      </c>
      <c r="W66" s="36"/>
    </row>
    <row r="67" spans="1:24" x14ac:dyDescent="0.25">
      <c r="A67" s="297">
        <v>5</v>
      </c>
      <c r="B67" s="298">
        <f>AVERAGE('Table - Continued'!B5:B8)</f>
        <v>141539.5</v>
      </c>
      <c r="C67" s="298">
        <f>AVERAGE('Table - Continued'!C5:C8)</f>
        <v>124883</v>
      </c>
      <c r="D67" s="298">
        <f>AVERAGE('Table - Continued'!D5:D8)</f>
        <v>112010.25</v>
      </c>
      <c r="E67" s="298">
        <f>AVERAGE('Table - Continued'!E5:E8)</f>
        <v>81289.75</v>
      </c>
      <c r="F67" s="298">
        <f>AVERAGE('Table - Continued'!F5:F8)</f>
        <v>67898</v>
      </c>
      <c r="G67" s="298">
        <f>AVERAGE('Table - Continued'!G5:G8)</f>
        <v>64646.75</v>
      </c>
      <c r="H67" s="298">
        <f>AVERAGE('Table - Continued'!H5:H8)</f>
        <v>69245</v>
      </c>
      <c r="I67" s="298">
        <f>AVERAGE('Table - Continued'!I5:I8)</f>
        <v>133949.5</v>
      </c>
      <c r="J67" s="298">
        <f>AVERAGE('Table - Continued'!J5:J8)</f>
        <v>150167</v>
      </c>
      <c r="K67" s="298">
        <f>AVERAGE('Table - Continued'!K5:K8)</f>
        <v>107584.25</v>
      </c>
      <c r="L67" s="298">
        <f>AVERAGE('Table - Continued'!L5:L8)</f>
        <v>103838.25</v>
      </c>
      <c r="M67" s="298">
        <f>AVERAGE('Table - Continued'!M5:M8)</f>
        <v>86700.25</v>
      </c>
      <c r="N67" s="298">
        <f>AVERAGE('Table - Continued'!N5:N8)</f>
        <v>79048.5</v>
      </c>
      <c r="O67" s="298">
        <f>AVERAGE('Table - Continued'!O5:O8)</f>
        <v>67244</v>
      </c>
      <c r="P67" s="298">
        <f>AVERAGE('Table - Continued'!P5:P8)</f>
        <v>66091</v>
      </c>
      <c r="Q67" s="298">
        <f>AVERAGE('Table - Continued'!Q5:Q8)</f>
        <v>67399.5</v>
      </c>
      <c r="R67" s="298">
        <f>AVERAGE('Table - Continued'!R5:R8)</f>
        <v>63677.25</v>
      </c>
      <c r="S67" s="298">
        <f>AVERAGE('Table - Continued'!S5:S8)</f>
        <v>62470.25</v>
      </c>
      <c r="T67" s="298">
        <f>AVERAGE('Table - Continued'!T5:T8)</f>
        <v>65449.5</v>
      </c>
      <c r="U67" s="298">
        <f>AVERAGE('Table - Continued'!U5:U8)</f>
        <v>155767</v>
      </c>
      <c r="V67" s="299">
        <v>44227</v>
      </c>
      <c r="W67" s="36"/>
    </row>
    <row r="68" spans="1:24" x14ac:dyDescent="0.25">
      <c r="A68" s="297">
        <v>6</v>
      </c>
      <c r="B68" s="298">
        <f>AVERAGE('Table - Continued'!B6:B9)</f>
        <v>141742.25</v>
      </c>
      <c r="C68" s="298">
        <f>AVERAGE('Table - Continued'!C6:C9)</f>
        <v>124904.75</v>
      </c>
      <c r="D68" s="298">
        <f>AVERAGE('Table - Continued'!D6:D9)</f>
        <v>108158.25</v>
      </c>
      <c r="E68" s="298">
        <f>AVERAGE('Table - Continued'!E6:E9)</f>
        <v>80431.5</v>
      </c>
      <c r="F68" s="298">
        <f>AVERAGE('Table - Continued'!F6:F9)</f>
        <v>66575.5</v>
      </c>
      <c r="G68" s="298">
        <f>AVERAGE('Table - Continued'!G6:G9)</f>
        <v>63340.5</v>
      </c>
      <c r="H68" s="298">
        <f>AVERAGE('Table - Continued'!H6:H9)</f>
        <v>69819.25</v>
      </c>
      <c r="I68" s="298">
        <f>AVERAGE('Table - Continued'!I6:I9)</f>
        <v>135511.25</v>
      </c>
      <c r="J68" s="298">
        <f>AVERAGE('Table - Continued'!J6:J9)</f>
        <v>148467.75</v>
      </c>
      <c r="K68" s="298">
        <f>AVERAGE('Table - Continued'!K6:K9)</f>
        <v>107208</v>
      </c>
      <c r="L68" s="298">
        <f>AVERAGE('Table - Continued'!L6:L9)</f>
        <v>103961.25</v>
      </c>
      <c r="M68" s="298">
        <f>AVERAGE('Table - Continued'!M6:M9)</f>
        <v>86214.25</v>
      </c>
      <c r="N68" s="298">
        <f>AVERAGE('Table - Continued'!N6:N9)</f>
        <v>79114</v>
      </c>
      <c r="O68" s="298">
        <f>AVERAGE('Table - Continued'!O6:O9)</f>
        <v>67248.25</v>
      </c>
      <c r="P68" s="298">
        <f>AVERAGE('Table - Continued'!P6:P9)</f>
        <v>65002</v>
      </c>
      <c r="Q68" s="298">
        <f>AVERAGE('Table - Continued'!Q6:Q9)</f>
        <v>67345.5</v>
      </c>
      <c r="R68" s="298">
        <f>AVERAGE('Table - Continued'!R6:R9)</f>
        <v>62879.5</v>
      </c>
      <c r="S68" s="298">
        <f>AVERAGE('Table - Continued'!S6:S9)</f>
        <v>63396</v>
      </c>
      <c r="T68" s="298">
        <f>AVERAGE('Table - Continued'!T6:T9)</f>
        <v>64359.75</v>
      </c>
      <c r="U68" s="298">
        <f>AVERAGE('Table - Continued'!U6:U9)</f>
        <v>151245.25</v>
      </c>
      <c r="V68" s="299">
        <v>44234</v>
      </c>
      <c r="W68" s="36"/>
    </row>
    <row r="69" spans="1:24" x14ac:dyDescent="0.25">
      <c r="A69" s="297">
        <v>7</v>
      </c>
      <c r="B69" s="298">
        <f>AVERAGE('Table - Continued'!B7:B10)</f>
        <v>141235.75</v>
      </c>
      <c r="C69" s="298">
        <f>AVERAGE('Table - Continued'!C7:C10)</f>
        <v>124446</v>
      </c>
      <c r="D69" s="298">
        <f>AVERAGE('Table - Continued'!D7:D10)</f>
        <v>105986</v>
      </c>
      <c r="E69" s="298">
        <f>AVERAGE('Table - Continued'!E7:E10)</f>
        <v>78701.75</v>
      </c>
      <c r="F69" s="298">
        <f>AVERAGE('Table - Continued'!F7:F10)</f>
        <v>65354.75</v>
      </c>
      <c r="G69" s="298">
        <f>AVERAGE('Table - Continued'!G7:G10)</f>
        <v>61376.5</v>
      </c>
      <c r="H69" s="298">
        <f>AVERAGE('Table - Continued'!H7:H10)</f>
        <v>70199.5</v>
      </c>
      <c r="I69" s="298">
        <f>AVERAGE('Table - Continued'!I7:I10)</f>
        <v>139036.75</v>
      </c>
      <c r="J69" s="298">
        <f>AVERAGE('Table - Continued'!J7:J10)</f>
        <v>146981</v>
      </c>
      <c r="K69" s="298">
        <f>AVERAGE('Table - Continued'!K7:K10)</f>
        <v>105686.5</v>
      </c>
      <c r="L69" s="298">
        <f>AVERAGE('Table - Continued'!L7:L10)</f>
        <v>100072</v>
      </c>
      <c r="M69" s="298">
        <f>AVERAGE('Table - Continued'!M7:M10)</f>
        <v>85361.25</v>
      </c>
      <c r="N69" s="298">
        <f>AVERAGE('Table - Continued'!N7:N10)</f>
        <v>79314.5</v>
      </c>
      <c r="O69" s="298">
        <f>AVERAGE('Table - Continued'!O7:O10)</f>
        <v>66874.75</v>
      </c>
      <c r="P69" s="298">
        <f>AVERAGE('Table - Continued'!P7:P10)</f>
        <v>63839</v>
      </c>
      <c r="Q69" s="298">
        <f>AVERAGE('Table - Continued'!Q7:Q10)</f>
        <v>66605.5</v>
      </c>
      <c r="R69" s="298">
        <f>AVERAGE('Table - Continued'!R7:R10)</f>
        <v>61854.5</v>
      </c>
      <c r="S69" s="298">
        <f>AVERAGE('Table - Continued'!S7:S10)</f>
        <v>65913.25</v>
      </c>
      <c r="T69" s="298">
        <f>AVERAGE('Table - Continued'!T7:T10)</f>
        <v>62330.5</v>
      </c>
      <c r="U69" s="298">
        <f>AVERAGE('Table - Continued'!U7:U10)</f>
        <v>146319.75</v>
      </c>
      <c r="V69" s="299">
        <v>44241</v>
      </c>
      <c r="W69" s="36"/>
    </row>
    <row r="70" spans="1:24" x14ac:dyDescent="0.25">
      <c r="A70" s="297">
        <v>8</v>
      </c>
      <c r="B70" s="298">
        <f>AVERAGE('Table - Continued'!B8:B11)</f>
        <v>140390</v>
      </c>
      <c r="C70" s="298">
        <f>AVERAGE('Table - Continued'!C8:C11)</f>
        <v>123380.25</v>
      </c>
      <c r="D70" s="298">
        <f>AVERAGE('Table - Continued'!D8:D11)</f>
        <v>104304.5</v>
      </c>
      <c r="E70" s="298">
        <f>AVERAGE('Table - Continued'!E8:E11)</f>
        <v>76415.5</v>
      </c>
      <c r="F70" s="298">
        <f>AVERAGE('Table - Continued'!F8:F11)</f>
        <v>64290.75</v>
      </c>
      <c r="G70" s="298">
        <f>AVERAGE('Table - Continued'!G8:G11)</f>
        <v>60404</v>
      </c>
      <c r="H70" s="298">
        <f>AVERAGE('Table - Continued'!H8:H11)</f>
        <v>69583.5</v>
      </c>
      <c r="I70" s="298">
        <f>AVERAGE('Table - Continued'!I8:I11)</f>
        <v>142527.5</v>
      </c>
      <c r="J70" s="298">
        <f>AVERAGE('Table - Continued'!J8:J11)</f>
        <v>145381.75</v>
      </c>
      <c r="K70" s="298">
        <f>AVERAGE('Table - Continued'!K8:K11)</f>
        <v>104048</v>
      </c>
      <c r="L70" s="298">
        <f>AVERAGE('Table - Continued'!L8:L11)</f>
        <v>97900.25</v>
      </c>
      <c r="M70" s="298">
        <f>AVERAGE('Table - Continued'!M8:M11)</f>
        <v>84196</v>
      </c>
      <c r="N70" s="298">
        <f>AVERAGE('Table - Continued'!N8:N11)</f>
        <v>78981.75</v>
      </c>
      <c r="O70" s="298">
        <f>AVERAGE('Table - Continued'!O8:O11)</f>
        <v>66266.5</v>
      </c>
      <c r="P70" s="298">
        <f>AVERAGE('Table - Continued'!P8:P11)</f>
        <v>62737.25</v>
      </c>
      <c r="Q70" s="298">
        <f>AVERAGE('Table - Continued'!Q8:Q11)</f>
        <v>65606.5</v>
      </c>
      <c r="R70" s="298">
        <f>AVERAGE('Table - Continued'!R8:R11)</f>
        <v>61007.5</v>
      </c>
      <c r="S70" s="298">
        <f>AVERAGE('Table - Continued'!S8:S11)</f>
        <v>67248.25</v>
      </c>
      <c r="T70" s="298">
        <f>AVERAGE('Table - Continued'!T8:T11)</f>
        <v>60609</v>
      </c>
      <c r="U70" s="298">
        <f>AVERAGE('Table - Continued'!U8:U11)</f>
        <v>140761.75</v>
      </c>
      <c r="V70" s="299">
        <v>44248</v>
      </c>
      <c r="W70" s="36"/>
    </row>
    <row r="71" spans="1:24" x14ac:dyDescent="0.25">
      <c r="A71" s="297">
        <v>9</v>
      </c>
      <c r="B71" s="298">
        <f>AVERAGE('Table - Continued'!B9:B12)</f>
        <v>138151.75</v>
      </c>
      <c r="C71" s="298">
        <f>AVERAGE('Table - Continued'!C9:C12)</f>
        <v>121756.5</v>
      </c>
      <c r="D71" s="298">
        <f>AVERAGE('Table - Continued'!D9:D12)</f>
        <v>102275.25</v>
      </c>
      <c r="E71" s="298">
        <f>AVERAGE('Table - Continued'!E9:E12)</f>
        <v>74509</v>
      </c>
      <c r="F71" s="298">
        <f>AVERAGE('Table - Continued'!F9:F12)</f>
        <v>62879</v>
      </c>
      <c r="G71" s="298">
        <f>AVERAGE('Table - Continued'!G9:G12)</f>
        <v>59525.25</v>
      </c>
      <c r="H71" s="298">
        <f>AVERAGE('Table - Continued'!H9:H12)</f>
        <v>67954.5</v>
      </c>
      <c r="I71" s="298">
        <f>AVERAGE('Table - Continued'!I9:I12)</f>
        <v>145821.75</v>
      </c>
      <c r="J71" s="298">
        <f>AVERAGE('Table - Continued'!J9:J12)</f>
        <v>142001.25</v>
      </c>
      <c r="K71" s="298">
        <f>AVERAGE('Table - Continued'!K9:K12)</f>
        <v>103977.25</v>
      </c>
      <c r="L71" s="298">
        <f>AVERAGE('Table - Continued'!L9:L12)</f>
        <v>96342.5</v>
      </c>
      <c r="M71" s="298">
        <f>AVERAGE('Table - Continued'!M9:M12)</f>
        <v>82593.75</v>
      </c>
      <c r="N71" s="298">
        <f>AVERAGE('Table - Continued'!N9:N12)</f>
        <v>78175.5</v>
      </c>
      <c r="O71" s="298">
        <f>AVERAGE('Table - Continued'!O9:O12)</f>
        <v>65480.75</v>
      </c>
      <c r="P71" s="298">
        <f>AVERAGE('Table - Continued'!P9:P12)</f>
        <v>60738.25</v>
      </c>
      <c r="Q71" s="298">
        <f>AVERAGE('Table - Continued'!Q9:Q12)</f>
        <v>64450.75</v>
      </c>
      <c r="R71" s="298">
        <f>AVERAGE('Table - Continued'!R9:R12)</f>
        <v>59951.25</v>
      </c>
      <c r="S71" s="298">
        <f>AVERAGE('Table - Continued'!S9:S12)</f>
        <v>68052.25</v>
      </c>
      <c r="T71" s="298">
        <f>AVERAGE('Table - Continued'!T9:T12)</f>
        <v>58684.25</v>
      </c>
      <c r="U71" s="298">
        <f>AVERAGE('Table - Continued'!U9:U12)</f>
        <v>134004.5</v>
      </c>
      <c r="V71" s="299">
        <v>44255</v>
      </c>
      <c r="W71" s="36"/>
    </row>
    <row r="72" spans="1:24" x14ac:dyDescent="0.25">
      <c r="A72" s="297">
        <v>10</v>
      </c>
      <c r="B72" s="298">
        <f>AVERAGE('Table - Continued'!B10:B13)</f>
        <v>136564</v>
      </c>
      <c r="C72" s="298">
        <f>AVERAGE('Table - Continued'!C10:C13)</f>
        <v>120289.25</v>
      </c>
      <c r="D72" s="298">
        <f>AVERAGE('Table - Continued'!D10:D13)</f>
        <v>99715</v>
      </c>
      <c r="E72" s="298">
        <f>AVERAGE('Table - Continued'!E10:E13)</f>
        <v>72311.75</v>
      </c>
      <c r="F72" s="298">
        <f>AVERAGE('Table - Continued'!F10:F13)</f>
        <v>61735.25</v>
      </c>
      <c r="G72" s="298">
        <f>AVERAGE('Table - Continued'!G10:G13)</f>
        <v>58272</v>
      </c>
      <c r="H72" s="298">
        <f>AVERAGE('Table - Continued'!H10:H13)</f>
        <v>66107.25</v>
      </c>
      <c r="I72" s="298">
        <f>AVERAGE('Table - Continued'!I10:I13)</f>
        <v>148338</v>
      </c>
      <c r="J72" s="298">
        <f>AVERAGE('Table - Continued'!J10:J13)</f>
        <v>140654.25</v>
      </c>
      <c r="K72" s="298">
        <f>AVERAGE('Table - Continued'!K10:K13)</f>
        <v>103051.25</v>
      </c>
      <c r="L72" s="298">
        <f>AVERAGE('Table - Continued'!L10:L13)</f>
        <v>94488</v>
      </c>
      <c r="M72" s="298">
        <f>AVERAGE('Table - Continued'!M10:M13)</f>
        <v>81073.5</v>
      </c>
      <c r="N72" s="298">
        <f>AVERAGE('Table - Continued'!N10:N13)</f>
        <v>76754.75</v>
      </c>
      <c r="O72" s="298">
        <f>AVERAGE('Table - Continued'!O10:O13)</f>
        <v>63749.75</v>
      </c>
      <c r="P72" s="298">
        <f>AVERAGE('Table - Continued'!P10:P13)</f>
        <v>59951.5</v>
      </c>
      <c r="Q72" s="298">
        <f>AVERAGE('Table - Continued'!Q10:Q13)</f>
        <v>62478</v>
      </c>
      <c r="R72" s="298">
        <f>AVERAGE('Table - Continued'!R10:R13)</f>
        <v>58644.25</v>
      </c>
      <c r="S72" s="298">
        <f>AVERAGE('Table - Continued'!S10:S13)</f>
        <v>66779</v>
      </c>
      <c r="T72" s="298">
        <f>AVERAGE('Table - Continued'!T10:T13)</f>
        <v>57162.75</v>
      </c>
      <c r="U72" s="298">
        <f>AVERAGE('Table - Continued'!U10:U13)</f>
        <v>128044.75</v>
      </c>
      <c r="V72" s="299">
        <v>44262</v>
      </c>
      <c r="W72" s="36"/>
    </row>
    <row r="73" spans="1:24" x14ac:dyDescent="0.25">
      <c r="A73" s="297">
        <v>11</v>
      </c>
      <c r="B73" s="298">
        <f>AVERAGE('Table - Continued'!B11:B14)</f>
        <v>135600</v>
      </c>
      <c r="C73" s="298">
        <f>AVERAGE('Table - Continued'!C11:C14)</f>
        <v>119638.25</v>
      </c>
      <c r="D73" s="298">
        <f>AVERAGE('Table - Continued'!D11:D14)</f>
        <v>97380</v>
      </c>
      <c r="E73" s="298">
        <f>AVERAGE('Table - Continued'!E11:E14)</f>
        <v>70085</v>
      </c>
      <c r="F73" s="298">
        <f>AVERAGE('Table - Continued'!F11:F14)</f>
        <v>60419.75</v>
      </c>
      <c r="G73" s="298">
        <f>AVERAGE('Table - Continued'!G11:G14)</f>
        <v>56902.5</v>
      </c>
      <c r="H73" s="298">
        <f>AVERAGE('Table - Continued'!H11:H14)</f>
        <v>64897.75</v>
      </c>
      <c r="I73" s="298">
        <f>AVERAGE('Table - Continued'!I11:I14)</f>
        <v>149966</v>
      </c>
      <c r="J73" s="298">
        <f>AVERAGE('Table - Continued'!J11:J14)</f>
        <v>138297.5</v>
      </c>
      <c r="K73" s="298">
        <f>AVERAGE('Table - Continued'!K11:K14)</f>
        <v>101605.75</v>
      </c>
      <c r="L73" s="298">
        <f>AVERAGE('Table - Continued'!L11:L14)</f>
        <v>93035.25</v>
      </c>
      <c r="M73" s="298">
        <f>AVERAGE('Table - Continued'!M11:M14)</f>
        <v>79732.5</v>
      </c>
      <c r="N73" s="298">
        <f>AVERAGE('Table - Continued'!N11:N14)</f>
        <v>74803.75</v>
      </c>
      <c r="O73" s="298">
        <f>AVERAGE('Table - Continued'!O11:O14)</f>
        <v>62160</v>
      </c>
      <c r="P73" s="298">
        <f>AVERAGE('Table - Continued'!P11:P14)</f>
        <v>58987.75</v>
      </c>
      <c r="Q73" s="298">
        <f>AVERAGE('Table - Continued'!Q11:Q14)</f>
        <v>60743.25</v>
      </c>
      <c r="R73" s="298">
        <f>AVERAGE('Table - Continued'!R11:R14)</f>
        <v>57295</v>
      </c>
      <c r="S73" s="298">
        <f>AVERAGE('Table - Continued'!S11:S14)</f>
        <v>63386.75</v>
      </c>
      <c r="T73" s="298">
        <f>AVERAGE('Table - Continued'!T11:T14)</f>
        <v>57875.75</v>
      </c>
      <c r="U73" s="298">
        <f>AVERAGE('Table - Continued'!U11:U14)</f>
        <v>121732.5</v>
      </c>
      <c r="V73" s="299">
        <v>44269</v>
      </c>
      <c r="W73" s="36"/>
    </row>
    <row r="74" spans="1:24" x14ac:dyDescent="0.25">
      <c r="A74" s="300">
        <v>12</v>
      </c>
      <c r="B74" s="298">
        <f>AVERAGE('Table - Continued'!B12:B15)</f>
        <v>133994</v>
      </c>
      <c r="C74" s="298">
        <f>AVERAGE('Table - Continued'!C12:C15)</f>
        <v>117833.25</v>
      </c>
      <c r="D74" s="298">
        <f>AVERAGE('Table - Continued'!D12:D15)</f>
        <v>94100.5</v>
      </c>
      <c r="E74" s="298">
        <f>AVERAGE('Table - Continued'!E12:E15)</f>
        <v>67902.5</v>
      </c>
      <c r="F74" s="298">
        <f>AVERAGE('Table - Continued'!F12:F15)</f>
        <v>58857.5</v>
      </c>
      <c r="G74" s="298">
        <f>AVERAGE('Table - Continued'!G12:G15)</f>
        <v>55222.75</v>
      </c>
      <c r="H74" s="298">
        <f>AVERAGE('Table - Continued'!H12:H15)</f>
        <v>63910.75</v>
      </c>
      <c r="I74" s="298">
        <f>AVERAGE('Table - Continued'!I12:I15)</f>
        <v>151014.75</v>
      </c>
      <c r="J74" s="298">
        <f>AVERAGE('Table - Continued'!J12:J15)</f>
        <v>135419.5</v>
      </c>
      <c r="K74" s="298">
        <f>AVERAGE('Table - Continued'!K12:K15)</f>
        <v>100211.5</v>
      </c>
      <c r="L74" s="298">
        <f>AVERAGE('Table - Continued'!L12:L15)</f>
        <v>90807.75</v>
      </c>
      <c r="M74" s="298">
        <f>AVERAGE('Table - Continued'!M12:M15)</f>
        <v>78233</v>
      </c>
      <c r="N74" s="298">
        <f>AVERAGE('Table - Continued'!N12:N15)</f>
        <v>72656.25</v>
      </c>
      <c r="O74" s="298">
        <f>AVERAGE('Table - Continued'!O12:O15)</f>
        <v>60541.25</v>
      </c>
      <c r="P74" s="298">
        <f>AVERAGE('Table - Continued'!P12:P15)</f>
        <v>57540</v>
      </c>
      <c r="Q74" s="298">
        <f>AVERAGE('Table - Continued'!Q12:Q15)</f>
        <v>59300.5</v>
      </c>
      <c r="R74" s="298">
        <f>AVERAGE('Table - Continued'!R12:R15)</f>
        <v>55292.5</v>
      </c>
      <c r="S74" s="298">
        <f>AVERAGE('Table - Continued'!S12:S15)</f>
        <v>60663.5</v>
      </c>
      <c r="T74" s="298">
        <f>AVERAGE('Table - Continued'!T12:T15)</f>
        <v>82455.75</v>
      </c>
      <c r="U74" s="298">
        <f>AVERAGE('Table - Continued'!U12:U15)</f>
        <v>113134.5</v>
      </c>
      <c r="V74" s="299">
        <v>44276</v>
      </c>
      <c r="W74" s="36"/>
    </row>
    <row r="75" spans="1:24" x14ac:dyDescent="0.25">
      <c r="A75" s="297">
        <v>13</v>
      </c>
      <c r="B75" s="298">
        <f>AVERAGE('Table - Continued'!B13:B16)</f>
        <v>131888.5</v>
      </c>
      <c r="C75" s="298">
        <f>AVERAGE('Table - Continued'!C13:C16)</f>
        <v>115731.25</v>
      </c>
      <c r="D75" s="298">
        <f>AVERAGE('Table - Continued'!D13:D16)</f>
        <v>90856.75</v>
      </c>
      <c r="E75" s="298">
        <f>AVERAGE('Table - Continued'!E13:E16)</f>
        <v>65820</v>
      </c>
      <c r="F75" s="298">
        <f>AVERAGE('Table - Continued'!F13:F16)</f>
        <v>57054.75</v>
      </c>
      <c r="G75" s="298">
        <f>AVERAGE('Table - Continued'!G13:G16)</f>
        <v>53235.25</v>
      </c>
      <c r="H75" s="298">
        <f>AVERAGE('Table - Continued'!H13:H16)</f>
        <v>62546.25</v>
      </c>
      <c r="I75" s="298">
        <f>AVERAGE('Table - Continued'!I13:I16)</f>
        <v>149775.75</v>
      </c>
      <c r="J75" s="298">
        <f>AVERAGE('Table - Continued'!J13:J16)</f>
        <v>132469.5</v>
      </c>
      <c r="K75" s="298">
        <f>AVERAGE('Table - Continued'!K13:K16)</f>
        <v>97096.75</v>
      </c>
      <c r="L75" s="298">
        <f>AVERAGE('Table - Continued'!L13:L16)</f>
        <v>88726.5</v>
      </c>
      <c r="M75" s="298">
        <f>AVERAGE('Table - Continued'!M13:M16)</f>
        <v>76614</v>
      </c>
      <c r="N75" s="298">
        <f>AVERAGE('Table - Continued'!N13:N16)</f>
        <v>69781</v>
      </c>
      <c r="O75" s="298">
        <f>AVERAGE('Table - Continued'!O13:O16)</f>
        <v>58239</v>
      </c>
      <c r="P75" s="298">
        <f>AVERAGE('Table - Continued'!P13:P16)</f>
        <v>56562</v>
      </c>
      <c r="Q75" s="298">
        <f>AVERAGE('Table - Continued'!Q13:Q16)</f>
        <v>57869.25</v>
      </c>
      <c r="R75" s="298">
        <f>AVERAGE('Table - Continued'!R13:R16)</f>
        <v>53510</v>
      </c>
      <c r="S75" s="298">
        <f>AVERAGE('Table - Continued'!S13:S16)</f>
        <v>57945</v>
      </c>
      <c r="T75" s="298">
        <f>AVERAGE('Table - Continued'!T13:T16)</f>
        <v>144766.75</v>
      </c>
      <c r="U75" s="298">
        <f>AVERAGE('Table - Continued'!U13:U16)</f>
        <v>104690.75</v>
      </c>
      <c r="V75" s="299">
        <v>44283</v>
      </c>
      <c r="W75" s="36"/>
    </row>
    <row r="76" spans="1:24" x14ac:dyDescent="0.25">
      <c r="A76" s="297">
        <v>14</v>
      </c>
      <c r="B76" s="298">
        <f>AVERAGE('Table - Continued'!B14:B17)</f>
        <v>130006</v>
      </c>
      <c r="C76" s="298">
        <f>AVERAGE('Table - Continued'!C14:C17)</f>
        <v>114496</v>
      </c>
      <c r="D76" s="298">
        <f>AVERAGE('Table - Continued'!D14:D17)</f>
        <v>88361</v>
      </c>
      <c r="E76" s="298">
        <f>AVERAGE('Table - Continued'!E14:E17)</f>
        <v>64367.75</v>
      </c>
      <c r="F76" s="298">
        <f>AVERAGE('Table - Continued'!F14:F17)</f>
        <v>55857.5</v>
      </c>
      <c r="G76" s="298">
        <f>AVERAGE('Table - Continued'!G14:G17)</f>
        <v>52332.75</v>
      </c>
      <c r="H76" s="298">
        <f>AVERAGE('Table - Continued'!H14:H17)</f>
        <v>62769.25</v>
      </c>
      <c r="I76" s="298">
        <f>AVERAGE('Table - Continued'!I14:I17)</f>
        <v>152070.75</v>
      </c>
      <c r="J76" s="298">
        <f>AVERAGE('Table - Continued'!J14:J17)</f>
        <v>131123.5</v>
      </c>
      <c r="K76" s="298">
        <f>AVERAGE('Table - Continued'!K14:K17)</f>
        <v>94755.75</v>
      </c>
      <c r="L76" s="298">
        <f>AVERAGE('Table - Continued'!L14:L17)</f>
        <v>87356</v>
      </c>
      <c r="M76" s="298">
        <f>AVERAGE('Table - Continued'!M14:M17)</f>
        <v>75482</v>
      </c>
      <c r="N76" s="298">
        <f>AVERAGE('Table - Continued'!N14:N17)</f>
        <v>68211.5</v>
      </c>
      <c r="O76" s="298">
        <f>AVERAGE('Table - Continued'!O14:O17)</f>
        <v>57423.75</v>
      </c>
      <c r="P76" s="298">
        <f>AVERAGE('Table - Continued'!P14:P17)</f>
        <v>55140.5</v>
      </c>
      <c r="Q76" s="298">
        <f>AVERAGE('Table - Continued'!Q14:Q17)</f>
        <v>56702.5</v>
      </c>
      <c r="R76" s="298">
        <f>AVERAGE('Table - Continued'!R14:R17)</f>
        <v>52173.5</v>
      </c>
      <c r="S76" s="298">
        <f>AVERAGE('Table - Continued'!S14:S17)</f>
        <v>55370</v>
      </c>
      <c r="T76" s="298">
        <f>AVERAGE('Table - Continued'!T14:T17)</f>
        <v>239944</v>
      </c>
      <c r="U76" s="298">
        <f>AVERAGE('Table - Continued'!U14:U17)</f>
        <v>96910.5</v>
      </c>
      <c r="V76" s="299">
        <v>44290</v>
      </c>
      <c r="W76" s="36"/>
    </row>
    <row r="77" spans="1:24" x14ac:dyDescent="0.25">
      <c r="A77" s="297">
        <v>15</v>
      </c>
      <c r="B77" s="298">
        <f>AVERAGE('Table - Continued'!B15:B18)</f>
        <v>127846.5</v>
      </c>
      <c r="C77" s="298">
        <f>AVERAGE('Table - Continued'!C15:C18)</f>
        <v>113270.25</v>
      </c>
      <c r="D77" s="298">
        <f>AVERAGE('Table - Continued'!D15:D18)</f>
        <v>86449.75</v>
      </c>
      <c r="E77" s="298">
        <f>AVERAGE('Table - Continued'!E15:E18)</f>
        <v>63609.75</v>
      </c>
      <c r="F77" s="298">
        <f>AVERAGE('Table - Continued'!F15:F18)</f>
        <v>54660</v>
      </c>
      <c r="G77" s="298">
        <f>AVERAGE('Table - Continued'!G15:G18)</f>
        <v>51271.25</v>
      </c>
      <c r="H77" s="298">
        <f>AVERAGE('Table - Continued'!H15:H18)</f>
        <v>62043.75</v>
      </c>
      <c r="I77" s="298">
        <f>AVERAGE('Table - Continued'!I15:I18)</f>
        <v>151788.5</v>
      </c>
      <c r="J77" s="298">
        <f>AVERAGE('Table - Continued'!J15:J18)</f>
        <v>128801.75</v>
      </c>
      <c r="K77" s="298">
        <f>AVERAGE('Table - Continued'!K15:K18)</f>
        <v>93186.75</v>
      </c>
      <c r="L77" s="298">
        <f>AVERAGE('Table - Continued'!L15:L18)</f>
        <v>85041.5</v>
      </c>
      <c r="M77" s="298">
        <f>AVERAGE('Table - Continued'!M15:M18)</f>
        <v>76489</v>
      </c>
      <c r="N77" s="298">
        <f>AVERAGE('Table - Continued'!N15:N18)</f>
        <v>66180.75</v>
      </c>
      <c r="O77" s="298">
        <f>AVERAGE('Table - Continued'!O15:O18)</f>
        <v>56344.5</v>
      </c>
      <c r="P77" s="298">
        <f>AVERAGE('Table - Continued'!P15:P18)</f>
        <v>53895</v>
      </c>
      <c r="Q77" s="298">
        <f>AVERAGE('Table - Continued'!Q15:Q18)</f>
        <v>55313.5</v>
      </c>
      <c r="R77" s="298">
        <f>AVERAGE('Table - Continued'!R15:R18)</f>
        <v>50869</v>
      </c>
      <c r="S77" s="298">
        <f>AVERAGE('Table - Continued'!S15:S18)</f>
        <v>53344.75</v>
      </c>
      <c r="T77" s="298">
        <f>AVERAGE('Table - Continued'!T15:T18)</f>
        <v>355188.25</v>
      </c>
      <c r="U77" s="298">
        <f>AVERAGE('Table - Continued'!U15:U18)</f>
        <v>89291.5</v>
      </c>
      <c r="V77" s="299">
        <v>44297</v>
      </c>
      <c r="W77" s="36"/>
    </row>
    <row r="78" spans="1:24" x14ac:dyDescent="0.25">
      <c r="A78" s="297">
        <v>16</v>
      </c>
      <c r="B78" s="298">
        <f>AVERAGE('Table - Continued'!B16:B19)</f>
        <v>125494.75</v>
      </c>
      <c r="C78" s="298">
        <f>AVERAGE('Table - Continued'!C16:C19)</f>
        <v>111962.25</v>
      </c>
      <c r="D78" s="298">
        <f>AVERAGE('Table - Continued'!D16:D19)</f>
        <v>84476.5</v>
      </c>
      <c r="E78" s="298">
        <f>AVERAGE('Table - Continued'!E16:E19)</f>
        <v>62819.25</v>
      </c>
      <c r="F78" s="298">
        <f>AVERAGE('Table - Continued'!F16:F19)</f>
        <v>53531.5</v>
      </c>
      <c r="G78" s="298">
        <f>AVERAGE('Table - Continued'!G16:G19)</f>
        <v>50049.5</v>
      </c>
      <c r="H78" s="298">
        <f>AVERAGE('Table - Continued'!H16:H19)</f>
        <v>61352.25</v>
      </c>
      <c r="I78" s="298">
        <f>AVERAGE('Table - Continued'!I16:I19)</f>
        <v>151114.25</v>
      </c>
      <c r="J78" s="298">
        <f>AVERAGE('Table - Continued'!J16:J19)</f>
        <v>126090.5</v>
      </c>
      <c r="K78" s="298">
        <f>AVERAGE('Table - Continued'!K16:K19)</f>
        <v>91376</v>
      </c>
      <c r="L78" s="298">
        <f>AVERAGE('Table - Continued'!L16:L19)</f>
        <v>83358</v>
      </c>
      <c r="M78" s="298">
        <f>AVERAGE('Table - Continued'!M16:M19)</f>
        <v>75114.25</v>
      </c>
      <c r="N78" s="298">
        <f>AVERAGE('Table - Continued'!N16:N19)</f>
        <v>64613</v>
      </c>
      <c r="O78" s="298">
        <f>AVERAGE('Table - Continued'!O16:O19)</f>
        <v>54974</v>
      </c>
      <c r="P78" s="298">
        <f>AVERAGE('Table - Continued'!P16:P19)</f>
        <v>52617.25</v>
      </c>
      <c r="Q78" s="298">
        <f>AVERAGE('Table - Continued'!Q16:Q19)</f>
        <v>53891.5</v>
      </c>
      <c r="R78" s="298">
        <f>AVERAGE('Table - Continued'!R16:R19)</f>
        <v>49522</v>
      </c>
      <c r="S78" s="298">
        <f>AVERAGE('Table - Continued'!S16:S19)</f>
        <v>51627.5</v>
      </c>
      <c r="T78" s="298">
        <f>AVERAGE('Table - Continued'!T16:T19)</f>
        <v>455617.25</v>
      </c>
      <c r="U78" s="298">
        <f>AVERAGE('Table - Continued'!U16:U19)</f>
        <v>83433.25</v>
      </c>
      <c r="V78" s="299">
        <v>44304</v>
      </c>
      <c r="W78" s="36"/>
      <c r="X78" s="38"/>
    </row>
    <row r="79" spans="1:24" x14ac:dyDescent="0.25">
      <c r="A79" s="297">
        <v>17</v>
      </c>
      <c r="B79" s="298">
        <f>AVERAGE('Table - Continued'!B17:B20)</f>
        <v>123094</v>
      </c>
      <c r="C79" s="298">
        <f>AVERAGE('Table - Continued'!C17:C20)</f>
        <v>110568.75</v>
      </c>
      <c r="D79" s="298">
        <f>AVERAGE('Table - Continued'!D17:D20)</f>
        <v>82277.75</v>
      </c>
      <c r="E79" s="298">
        <f>AVERAGE('Table - Continued'!E17:E20)</f>
        <v>61629.5</v>
      </c>
      <c r="F79" s="298">
        <f>AVERAGE('Table - Continued'!F17:F20)</f>
        <v>51987.25</v>
      </c>
      <c r="G79" s="298">
        <f>AVERAGE('Table - Continued'!G17:G20)</f>
        <v>48566.75</v>
      </c>
      <c r="H79" s="298">
        <f>AVERAGE('Table - Continued'!H17:H20)</f>
        <v>60813.5</v>
      </c>
      <c r="I79" s="298">
        <f>AVERAGE('Table - Continued'!I17:I20)</f>
        <v>149546.75</v>
      </c>
      <c r="J79" s="298">
        <f>AVERAGE('Table - Continued'!J17:J20)</f>
        <v>123324.25</v>
      </c>
      <c r="K79" s="298">
        <f>AVERAGE('Table - Continued'!K17:K20)</f>
        <v>89970.5</v>
      </c>
      <c r="L79" s="298">
        <f>AVERAGE('Table - Continued'!L17:L20)</f>
        <v>80501</v>
      </c>
      <c r="M79" s="298">
        <f>AVERAGE('Table - Continued'!M17:M20)</f>
        <v>72836</v>
      </c>
      <c r="N79" s="298">
        <f>AVERAGE('Table - Continued'!N17:N20)</f>
        <v>63408</v>
      </c>
      <c r="O79" s="298">
        <f>AVERAGE('Table - Continued'!O17:O20)</f>
        <v>53742.75</v>
      </c>
      <c r="P79" s="298">
        <f>AVERAGE('Table - Continued'!P17:P20)</f>
        <v>51178</v>
      </c>
      <c r="Q79" s="298">
        <f>AVERAGE('Table - Continued'!Q17:Q20)</f>
        <v>52586</v>
      </c>
      <c r="R79" s="298">
        <f>AVERAGE('Table - Continued'!R17:R20)</f>
        <v>48241.25</v>
      </c>
      <c r="S79" s="298">
        <f>AVERAGE('Table - Continued'!S17:S20)</f>
        <v>50126.25</v>
      </c>
      <c r="T79" s="298">
        <f>AVERAGE('Table - Continued'!T17:T20)</f>
        <v>526006.75</v>
      </c>
      <c r="U79" s="298">
        <f>AVERAGE('Table - Continued'!U17:U20)</f>
        <v>79042.25</v>
      </c>
      <c r="V79" s="299">
        <v>44311</v>
      </c>
      <c r="W79" s="36"/>
      <c r="X79" s="38"/>
    </row>
    <row r="80" spans="1:24" x14ac:dyDescent="0.25">
      <c r="A80" s="297">
        <v>18</v>
      </c>
      <c r="B80" s="298">
        <f>AVERAGE('Table - Continued'!B18:B21)</f>
        <v>121048</v>
      </c>
      <c r="C80" s="298">
        <f>AVERAGE('Table - Continued'!C18:C21)</f>
        <v>109028.5</v>
      </c>
      <c r="D80" s="298">
        <f>AVERAGE('Table - Continued'!D18:D21)</f>
        <v>79957.75</v>
      </c>
      <c r="E80" s="298">
        <f>AVERAGE('Table - Continued'!E18:E21)</f>
        <v>60130.25</v>
      </c>
      <c r="F80" s="298">
        <f>AVERAGE('Table - Continued'!F18:F21)</f>
        <v>50600</v>
      </c>
      <c r="G80" s="298">
        <f>AVERAGE('Table - Continued'!G18:G21)</f>
        <v>47615</v>
      </c>
      <c r="H80" s="298">
        <f>AVERAGE('Table - Continued'!H18:H21)</f>
        <v>59902.75</v>
      </c>
      <c r="I80" s="298">
        <f>AVERAGE('Table - Continued'!I18:I21)</f>
        <v>147653.75</v>
      </c>
      <c r="J80" s="298">
        <f>AVERAGE('Table - Continued'!J18:J21)</f>
        <v>119931</v>
      </c>
      <c r="K80" s="298">
        <f>AVERAGE('Table - Continued'!K18:K21)</f>
        <v>88605.5</v>
      </c>
      <c r="L80" s="298">
        <f>AVERAGE('Table - Continued'!L18:L21)</f>
        <v>79462</v>
      </c>
      <c r="M80" s="298">
        <f>AVERAGE('Table - Continued'!M18:M21)</f>
        <v>72460.75</v>
      </c>
      <c r="N80" s="298">
        <f>AVERAGE('Table - Continued'!N18:N21)</f>
        <v>61978.75</v>
      </c>
      <c r="O80" s="298">
        <f>AVERAGE('Table - Continued'!O18:O21)</f>
        <v>52583.5</v>
      </c>
      <c r="P80" s="298">
        <f>AVERAGE('Table - Continued'!P18:P21)</f>
        <v>50203</v>
      </c>
      <c r="Q80" s="298">
        <f>AVERAGE('Table - Continued'!Q18:Q21)</f>
        <v>50973.25</v>
      </c>
      <c r="R80" s="298">
        <f>AVERAGE('Table - Continued'!R18:R21)</f>
        <v>46728.5</v>
      </c>
      <c r="S80" s="298">
        <f>AVERAGE('Table - Continued'!S18:S21)</f>
        <v>48546</v>
      </c>
      <c r="T80" s="298">
        <f>AVERAGE('Table - Continued'!T18:T21)</f>
        <v>597315.75</v>
      </c>
      <c r="U80" s="298">
        <f>AVERAGE('Table - Continued'!U18:U21)</f>
        <v>74912.25</v>
      </c>
      <c r="V80" s="299">
        <v>44318</v>
      </c>
      <c r="W80" s="36"/>
    </row>
    <row r="81" spans="1:24" x14ac:dyDescent="0.25">
      <c r="A81" s="297">
        <v>19</v>
      </c>
      <c r="B81" s="298">
        <f>AVERAGE('Table - Continued'!B19:B22)</f>
        <v>119006.5</v>
      </c>
      <c r="C81" s="298">
        <f>AVERAGE('Table - Continued'!C19:C22)</f>
        <v>106870</v>
      </c>
      <c r="D81" s="298">
        <f>AVERAGE('Table - Continued'!D19:D22)</f>
        <v>77258.25</v>
      </c>
      <c r="E81" s="298">
        <f>AVERAGE('Table - Continued'!E19:E22)</f>
        <v>58391.5</v>
      </c>
      <c r="F81" s="298">
        <f>AVERAGE('Table - Continued'!F19:F22)</f>
        <v>49439</v>
      </c>
      <c r="G81" s="298">
        <f>AVERAGE('Table - Continued'!G19:G22)</f>
        <v>46422.5</v>
      </c>
      <c r="H81" s="298">
        <f>AVERAGE('Table - Continued'!H19:H22)</f>
        <v>59217.75</v>
      </c>
      <c r="I81" s="298">
        <f>AVERAGE('Table - Continued'!I19:I22)</f>
        <v>147349.75</v>
      </c>
      <c r="J81" s="298">
        <f>AVERAGE('Table - Continued'!J19:J22)</f>
        <v>117199.75</v>
      </c>
      <c r="K81" s="298">
        <f>AVERAGE('Table - Continued'!K19:K22)</f>
        <v>87185.5</v>
      </c>
      <c r="L81" s="298">
        <f>AVERAGE('Table - Continued'!L19:L22)</f>
        <v>77687</v>
      </c>
      <c r="M81" s="298">
        <f>AVERAGE('Table - Continued'!M19:M22)</f>
        <v>68837.25</v>
      </c>
      <c r="N81" s="298">
        <f>AVERAGE('Table - Continued'!N19:N22)</f>
        <v>61021</v>
      </c>
      <c r="O81" s="298">
        <f>AVERAGE('Table - Continued'!O19:O22)</f>
        <v>51510.25</v>
      </c>
      <c r="P81" s="298">
        <f>AVERAGE('Table - Continued'!P19:P22)</f>
        <v>48911.25</v>
      </c>
      <c r="Q81" s="298">
        <f>AVERAGE('Table - Continued'!Q19:Q22)</f>
        <v>49890.25</v>
      </c>
      <c r="R81" s="298">
        <f>AVERAGE('Table - Continued'!R19:R22)</f>
        <v>45498.5</v>
      </c>
      <c r="S81" s="298">
        <f>AVERAGE('Table - Continued'!S19:S22)</f>
        <v>46927.75</v>
      </c>
      <c r="T81" s="298">
        <f>AVERAGE('Table - Continued'!T19:T22)</f>
        <v>723114.5</v>
      </c>
      <c r="U81" s="298">
        <f>AVERAGE('Table - Continued'!U19:U22)</f>
        <v>77716.5</v>
      </c>
      <c r="V81" s="299">
        <v>44325</v>
      </c>
      <c r="W81" s="36"/>
    </row>
    <row r="82" spans="1:24" x14ac:dyDescent="0.25">
      <c r="A82" s="297">
        <v>20</v>
      </c>
      <c r="B82" s="298">
        <f>AVERAGE('Table - Continued'!B20:B23)</f>
        <v>116570.25</v>
      </c>
      <c r="C82" s="298">
        <f>AVERAGE('Table - Continued'!C20:C23)</f>
        <v>104998.5</v>
      </c>
      <c r="D82" s="298">
        <f>AVERAGE('Table - Continued'!D20:D23)</f>
        <v>74954.5</v>
      </c>
      <c r="E82" s="298">
        <f>AVERAGE('Table - Continued'!E20:E23)</f>
        <v>56877</v>
      </c>
      <c r="F82" s="298">
        <f>AVERAGE('Table - Continued'!F20:F23)</f>
        <v>48203.75</v>
      </c>
      <c r="G82" s="298">
        <f>AVERAGE('Table - Continued'!G20:G23)</f>
        <v>45373</v>
      </c>
      <c r="H82" s="298">
        <f>AVERAGE('Table - Continued'!H20:H23)</f>
        <v>58520.5</v>
      </c>
      <c r="I82" s="298">
        <f>AVERAGE('Table - Continued'!I20:I23)</f>
        <v>146519.75</v>
      </c>
      <c r="J82" s="298">
        <f>AVERAGE('Table - Continued'!J20:J23)</f>
        <v>114682</v>
      </c>
      <c r="K82" s="298">
        <f>AVERAGE('Table - Continued'!K20:K23)</f>
        <v>85828.5</v>
      </c>
      <c r="L82" s="298">
        <f>AVERAGE('Table - Continued'!L20:L23)</f>
        <v>75713</v>
      </c>
      <c r="M82" s="298">
        <f>AVERAGE('Table - Continued'!M20:M23)</f>
        <v>67544.75</v>
      </c>
      <c r="N82" s="298">
        <f>AVERAGE('Table - Continued'!N20:N23)</f>
        <v>59822.75</v>
      </c>
      <c r="O82" s="298">
        <f>AVERAGE('Table - Continued'!O20:O23)</f>
        <v>50784.25</v>
      </c>
      <c r="P82" s="298">
        <f>AVERAGE('Table - Continued'!P20:P23)</f>
        <v>48007.5</v>
      </c>
      <c r="Q82" s="298">
        <f>AVERAGE('Table - Continued'!Q20:Q23)</f>
        <v>48773.5</v>
      </c>
      <c r="R82" s="298">
        <f>AVERAGE('Table - Continued'!R20:R23)</f>
        <v>44488</v>
      </c>
      <c r="S82" s="298">
        <f>AVERAGE('Table - Continued'!S20:S23)</f>
        <v>45827.5</v>
      </c>
      <c r="T82" s="298">
        <f>AVERAGE('Table - Continued'!T20:T23)</f>
        <v>727862.75</v>
      </c>
      <c r="U82" s="298">
        <f>AVERAGE('Table - Continued'!U20:U23)</f>
        <v>78065.5</v>
      </c>
      <c r="V82" s="299">
        <v>44332</v>
      </c>
      <c r="W82" s="36"/>
    </row>
    <row r="83" spans="1:24" x14ac:dyDescent="0.25">
      <c r="A83" s="297">
        <v>21</v>
      </c>
      <c r="B83" s="298">
        <f>AVERAGE('Table - Continued'!B21:B24)</f>
        <v>114172.75</v>
      </c>
      <c r="C83" s="298">
        <f>AVERAGE('Table - Continued'!C21:C24)</f>
        <v>103189.25</v>
      </c>
      <c r="D83" s="298">
        <f>AVERAGE('Table - Continued'!D21:D24)</f>
        <v>72972.75</v>
      </c>
      <c r="E83" s="298">
        <f>AVERAGE('Table - Continued'!E21:E24)</f>
        <v>55979</v>
      </c>
      <c r="F83" s="298">
        <f>AVERAGE('Table - Continued'!F21:F24)</f>
        <v>47301</v>
      </c>
      <c r="G83" s="298">
        <f>AVERAGE('Table - Continued'!G21:G24)</f>
        <v>44482.75</v>
      </c>
      <c r="H83" s="298">
        <f>AVERAGE('Table - Continued'!H21:H24)</f>
        <v>57743.75</v>
      </c>
      <c r="I83" s="298">
        <f>AVERAGE('Table - Continued'!I21:I24)</f>
        <v>146059.25</v>
      </c>
      <c r="J83" s="298">
        <f>AVERAGE('Table - Continued'!J21:J24)</f>
        <v>112466.75</v>
      </c>
      <c r="K83" s="298">
        <f>AVERAGE('Table - Continued'!K21:K24)</f>
        <v>84659.25</v>
      </c>
      <c r="L83" s="298">
        <f>AVERAGE('Table - Continued'!L21:L24)</f>
        <v>74207</v>
      </c>
      <c r="M83" s="298">
        <f>AVERAGE('Table - Continued'!M21:M24)</f>
        <v>66489</v>
      </c>
      <c r="N83" s="298">
        <f>AVERAGE('Table - Continued'!N21:N24)</f>
        <v>58470.75</v>
      </c>
      <c r="O83" s="298">
        <f>AVERAGE('Table - Continued'!O21:O24)</f>
        <v>49886.25</v>
      </c>
      <c r="P83" s="298">
        <f>AVERAGE('Table - Continued'!P21:P24)</f>
        <v>47134.5</v>
      </c>
      <c r="Q83" s="298">
        <f>AVERAGE('Table - Continued'!Q21:Q24)</f>
        <v>47761</v>
      </c>
      <c r="R83" s="298">
        <f>AVERAGE('Table - Continued'!R21:R24)</f>
        <v>43632.5</v>
      </c>
      <c r="S83" s="298">
        <f>AVERAGE('Table - Continued'!S21:S24)</f>
        <v>44991.75</v>
      </c>
      <c r="T83" s="298">
        <f>AVERAGE('Table - Continued'!T21:T24)</f>
        <v>697391</v>
      </c>
      <c r="U83" s="298">
        <f>AVERAGE('Table - Continued'!U21:U24)</f>
        <v>75793.5</v>
      </c>
      <c r="V83" s="299">
        <v>44339</v>
      </c>
      <c r="W83" s="36"/>
    </row>
    <row r="84" spans="1:24" x14ac:dyDescent="0.25">
      <c r="A84" s="297">
        <v>22</v>
      </c>
      <c r="B84" s="298">
        <f>AVERAGE('Table - Continued'!B22:B25)</f>
        <v>112314.25</v>
      </c>
      <c r="C84" s="298">
        <f>AVERAGE('Table - Continued'!C22:C25)</f>
        <v>101648.75</v>
      </c>
      <c r="D84" s="298">
        <f>AVERAGE('Table - Continued'!D22:D25)</f>
        <v>71400.75</v>
      </c>
      <c r="E84" s="298">
        <f>AVERAGE('Table - Continued'!E22:E25)</f>
        <v>54578.25</v>
      </c>
      <c r="F84" s="298">
        <f>AVERAGE('Table - Continued'!F22:F25)</f>
        <v>46948</v>
      </c>
      <c r="G84" s="298">
        <f>AVERAGE('Table - Continued'!G22:G25)</f>
        <v>43483</v>
      </c>
      <c r="H84" s="298">
        <f>AVERAGE('Table - Continued'!H22:H25)</f>
        <v>57041.25</v>
      </c>
      <c r="I84" s="298">
        <f>AVERAGE('Table - Continued'!I22:I25)</f>
        <v>143882.75</v>
      </c>
      <c r="J84" s="298">
        <f>AVERAGE('Table - Continued'!J22:J25)</f>
        <v>108363</v>
      </c>
      <c r="K84" s="298">
        <f>AVERAGE('Table - Continued'!K22:K25)</f>
        <v>82461.5</v>
      </c>
      <c r="L84" s="298">
        <f>AVERAGE('Table - Continued'!L22:L25)</f>
        <v>72755.5</v>
      </c>
      <c r="M84" s="298">
        <f>AVERAGE('Table - Continued'!M22:M25)</f>
        <v>65271.75</v>
      </c>
      <c r="N84" s="298">
        <f>AVERAGE('Table - Continued'!N22:N25)</f>
        <v>57281.5</v>
      </c>
      <c r="O84" s="298">
        <f>AVERAGE('Table - Continued'!O22:O25)</f>
        <v>48973.75</v>
      </c>
      <c r="P84" s="298">
        <f>AVERAGE('Table - Continued'!P22:P25)</f>
        <v>45694</v>
      </c>
      <c r="Q84" s="298">
        <f>AVERAGE('Table - Continued'!Q22:Q25)</f>
        <v>47150.75</v>
      </c>
      <c r="R84" s="298">
        <f>AVERAGE('Table - Continued'!R22:R25)</f>
        <v>42920.5</v>
      </c>
      <c r="S84" s="298">
        <f>AVERAGE('Table - Continued'!S22:S25)</f>
        <v>44408.5</v>
      </c>
      <c r="T84" s="298">
        <f>AVERAGE('Table - Continued'!T22:T25)</f>
        <v>622662.75</v>
      </c>
      <c r="U84" s="298">
        <f>AVERAGE('Table - Continued'!U22:U25)</f>
        <v>73081.5</v>
      </c>
      <c r="V84" s="299">
        <v>44346</v>
      </c>
      <c r="W84" s="36"/>
    </row>
    <row r="85" spans="1:24" x14ac:dyDescent="0.25">
      <c r="A85" s="297">
        <v>23</v>
      </c>
      <c r="B85" s="298">
        <f>AVERAGE('Table - Continued'!B23:B26)</f>
        <v>110166.75</v>
      </c>
      <c r="C85" s="298">
        <f>AVERAGE('Table - Continued'!C23:C26)</f>
        <v>100214.75</v>
      </c>
      <c r="D85" s="298">
        <f>AVERAGE('Table - Continued'!D23:D26)</f>
        <v>70203.75</v>
      </c>
      <c r="E85" s="298">
        <f>AVERAGE('Table - Continued'!E23:E26)</f>
        <v>54290.25</v>
      </c>
      <c r="F85" s="298">
        <f>AVERAGE('Table - Continued'!F23:F26)</f>
        <v>45923.25</v>
      </c>
      <c r="G85" s="298">
        <f>AVERAGE('Table - Continued'!G23:G26)</f>
        <v>42602.25</v>
      </c>
      <c r="H85" s="298">
        <f>AVERAGE('Table - Continued'!H23:H26)</f>
        <v>56403</v>
      </c>
      <c r="I85" s="298">
        <f>AVERAGE('Table - Continued'!I23:I26)</f>
        <v>142089.5</v>
      </c>
      <c r="J85" s="298">
        <f>AVERAGE('Table - Continued'!J23:J26)</f>
        <v>107692.5</v>
      </c>
      <c r="K85" s="298">
        <f>AVERAGE('Table - Continued'!K23:K26)</f>
        <v>82523.25</v>
      </c>
      <c r="L85" s="298">
        <f>AVERAGE('Table - Continued'!L23:L26)</f>
        <v>71752.25</v>
      </c>
      <c r="M85" s="298">
        <f>AVERAGE('Table - Continued'!M23:M26)</f>
        <v>63898.5</v>
      </c>
      <c r="N85" s="298">
        <f>AVERAGE('Table - Continued'!N23:N26)</f>
        <v>55663</v>
      </c>
      <c r="O85" s="298">
        <f>AVERAGE('Table - Continued'!O23:O26)</f>
        <v>47805</v>
      </c>
      <c r="P85" s="298">
        <f>AVERAGE('Table - Continued'!P23:P26)</f>
        <v>45310</v>
      </c>
      <c r="Q85" s="298">
        <f>AVERAGE('Table - Continued'!Q23:Q26)</f>
        <v>46331</v>
      </c>
      <c r="R85" s="298">
        <f>AVERAGE('Table - Continued'!R23:R26)</f>
        <v>42192.5</v>
      </c>
      <c r="S85" s="298">
        <f>AVERAGE('Table - Continued'!S23:S26)</f>
        <v>43843</v>
      </c>
      <c r="T85" s="298">
        <f>AVERAGE('Table - Continued'!T23:T26)</f>
        <v>465237.25</v>
      </c>
      <c r="U85" s="298">
        <f>AVERAGE('Table - Continued'!U23:U26)</f>
        <v>65158.75</v>
      </c>
      <c r="V85" s="299">
        <v>44353</v>
      </c>
      <c r="W85" s="36"/>
    </row>
    <row r="86" spans="1:24" x14ac:dyDescent="0.25">
      <c r="A86" s="297">
        <v>24</v>
      </c>
      <c r="B86" s="298">
        <f>AVERAGE('Table - Continued'!B24:B27)</f>
        <v>108179.25</v>
      </c>
      <c r="C86" s="298">
        <f>AVERAGE('Table - Continued'!C24:C27)</f>
        <v>98362.25</v>
      </c>
      <c r="D86" s="298">
        <f>AVERAGE('Table - Continued'!D24:D27)</f>
        <v>68937.5</v>
      </c>
      <c r="E86" s="298">
        <f>AVERAGE('Table - Continued'!E24:E27)</f>
        <v>53414.5</v>
      </c>
      <c r="F86" s="298">
        <f>AVERAGE('Table - Continued'!F24:F27)</f>
        <v>44991.5</v>
      </c>
      <c r="G86" s="298">
        <f>AVERAGE('Table - Continued'!G24:G27)</f>
        <v>41661.5</v>
      </c>
      <c r="H86" s="298">
        <f>AVERAGE('Table - Continued'!H24:H27)</f>
        <v>55777.75</v>
      </c>
      <c r="I86" s="298">
        <f>AVERAGE('Table - Continued'!I24:I27)</f>
        <v>140351.25</v>
      </c>
      <c r="J86" s="298">
        <f>AVERAGE('Table - Continued'!J24:J27)</f>
        <v>105377.5</v>
      </c>
      <c r="K86" s="298">
        <f>AVERAGE('Table - Continued'!K24:K27)</f>
        <v>81447.75</v>
      </c>
      <c r="L86" s="298">
        <f>AVERAGE('Table - Continued'!L24:L27)</f>
        <v>70413.25</v>
      </c>
      <c r="M86" s="298">
        <f>AVERAGE('Table - Continued'!M24:M27)</f>
        <v>62535.5</v>
      </c>
      <c r="N86" s="298">
        <f>AVERAGE('Table - Continued'!N24:N27)</f>
        <v>54133</v>
      </c>
      <c r="O86" s="298">
        <f>AVERAGE('Table - Continued'!O24:O27)</f>
        <v>46476.25</v>
      </c>
      <c r="P86" s="298">
        <f>AVERAGE('Table - Continued'!P24:P27)</f>
        <v>44435.5</v>
      </c>
      <c r="Q86" s="298">
        <f>AVERAGE('Table - Continued'!Q24:Q27)</f>
        <v>45673</v>
      </c>
      <c r="R86" s="298">
        <f>AVERAGE('Table - Continued'!R24:R27)</f>
        <v>41649.5</v>
      </c>
      <c r="S86" s="298">
        <f>AVERAGE('Table - Continued'!S24:S27)</f>
        <v>43030.5</v>
      </c>
      <c r="T86" s="298">
        <f>AVERAGE('Table - Continued'!T24:T27)</f>
        <v>421978.25</v>
      </c>
      <c r="U86" s="298">
        <f>AVERAGE('Table - Continued'!U24:U27)</f>
        <v>62197.5</v>
      </c>
      <c r="V86" s="299">
        <v>44360</v>
      </c>
      <c r="W86" s="36"/>
    </row>
    <row r="87" spans="1:24" x14ac:dyDescent="0.25">
      <c r="A87" s="297">
        <v>25</v>
      </c>
      <c r="B87" s="298">
        <f>AVERAGE('Table - Continued'!B25:B28)</f>
        <v>106534</v>
      </c>
      <c r="C87" s="298">
        <f>AVERAGE('Table - Continued'!C25:C28)</f>
        <v>96474.25</v>
      </c>
      <c r="D87" s="298">
        <f>AVERAGE('Table - Continued'!D25:D28)</f>
        <v>67732.75</v>
      </c>
      <c r="E87" s="298">
        <f>AVERAGE('Table - Continued'!E25:E28)</f>
        <v>52221</v>
      </c>
      <c r="F87" s="298">
        <f>AVERAGE('Table - Continued'!F25:F28)</f>
        <v>44015.25</v>
      </c>
      <c r="G87" s="298">
        <f>AVERAGE('Table - Continued'!G25:G28)</f>
        <v>40882.5</v>
      </c>
      <c r="H87" s="298">
        <f>AVERAGE('Table - Continued'!H25:H28)</f>
        <v>55244.75</v>
      </c>
      <c r="I87" s="298">
        <f>AVERAGE('Table - Continued'!I25:I28)</f>
        <v>139096.75</v>
      </c>
      <c r="J87" s="298">
        <f>AVERAGE('Table - Continued'!J25:J28)</f>
        <v>102924.25</v>
      </c>
      <c r="K87" s="298">
        <f>AVERAGE('Table - Continued'!K25:K28)</f>
        <v>80278.5</v>
      </c>
      <c r="L87" s="298">
        <f>AVERAGE('Table - Continued'!L25:L28)</f>
        <v>69010.5</v>
      </c>
      <c r="M87" s="298">
        <f>AVERAGE('Table - Continued'!M25:M28)</f>
        <v>61380.75</v>
      </c>
      <c r="N87" s="298">
        <f>AVERAGE('Table - Continued'!N25:N28)</f>
        <v>52783.75</v>
      </c>
      <c r="O87" s="298">
        <f>AVERAGE('Table - Continued'!O25:O28)</f>
        <v>45551</v>
      </c>
      <c r="P87" s="298">
        <f>AVERAGE('Table - Continued'!P25:P28)</f>
        <v>43671.5</v>
      </c>
      <c r="Q87" s="298">
        <f>AVERAGE('Table - Continued'!Q25:Q28)</f>
        <v>45167.75</v>
      </c>
      <c r="R87" s="298">
        <f>AVERAGE('Table - Continued'!R25:R28)</f>
        <v>41332.5</v>
      </c>
      <c r="S87" s="298">
        <f>AVERAGE('Table - Continued'!S25:S28)</f>
        <v>42470</v>
      </c>
      <c r="T87" s="298">
        <f>AVERAGE('Table - Continued'!T25:T28)</f>
        <v>406284</v>
      </c>
      <c r="U87" s="298">
        <f>AVERAGE('Table - Continued'!U25:U28)</f>
        <v>63918.75</v>
      </c>
      <c r="V87" s="299">
        <v>44367</v>
      </c>
      <c r="W87" s="36"/>
    </row>
    <row r="88" spans="1:24" x14ac:dyDescent="0.25">
      <c r="A88" s="297">
        <v>26</v>
      </c>
      <c r="B88" s="298">
        <f>AVERAGE('Table - Continued'!B26:B29)</f>
        <v>103980</v>
      </c>
      <c r="C88" s="298">
        <f>AVERAGE('Table - Continued'!C26:C29)</f>
        <v>93851.25</v>
      </c>
      <c r="D88" s="298">
        <f>AVERAGE('Table - Continued'!D26:D29)</f>
        <v>66458.5</v>
      </c>
      <c r="E88" s="298">
        <f>AVERAGE('Table - Continued'!E26:E29)</f>
        <v>51468.5</v>
      </c>
      <c r="F88" s="298">
        <f>AVERAGE('Table - Continued'!F26:F29)</f>
        <v>43096</v>
      </c>
      <c r="G88" s="298">
        <f>AVERAGE('Table - Continued'!G26:G29)</f>
        <v>40210.75</v>
      </c>
      <c r="H88" s="298">
        <f>AVERAGE('Table - Continued'!H26:H29)</f>
        <v>53939</v>
      </c>
      <c r="I88" s="298">
        <f>AVERAGE('Table - Continued'!I26:I29)</f>
        <v>136211.25</v>
      </c>
      <c r="J88" s="298">
        <f>AVERAGE('Table - Continued'!J26:J29)</f>
        <v>100418.25</v>
      </c>
      <c r="K88" s="298">
        <f>AVERAGE('Table - Continued'!K26:K29)</f>
        <v>78929.5</v>
      </c>
      <c r="L88" s="298">
        <f>AVERAGE('Table - Continued'!L26:L29)</f>
        <v>67413</v>
      </c>
      <c r="M88" s="298">
        <f>AVERAGE('Table - Continued'!M26:M29)</f>
        <v>59955.5</v>
      </c>
      <c r="N88" s="298">
        <f>AVERAGE('Table - Continued'!N26:N29)</f>
        <v>50608.25</v>
      </c>
      <c r="O88" s="298">
        <f>AVERAGE('Table - Continued'!O26:O29)</f>
        <v>43837.25</v>
      </c>
      <c r="P88" s="298">
        <f>AVERAGE('Table - Continued'!P26:P29)</f>
        <v>43233.75</v>
      </c>
      <c r="Q88" s="298">
        <f>AVERAGE('Table - Continued'!Q26:Q29)</f>
        <v>44565.25</v>
      </c>
      <c r="R88" s="298">
        <f>AVERAGE('Table - Continued'!R26:R29)</f>
        <v>41107</v>
      </c>
      <c r="S88" s="298">
        <f>AVERAGE('Table - Continued'!S26:S29)</f>
        <v>41909</v>
      </c>
      <c r="T88" s="298">
        <f>AVERAGE('Table - Continued'!T26:T29)</f>
        <v>392482.25</v>
      </c>
      <c r="U88" s="298">
        <f>AVERAGE('Table - Continued'!U26:U29)</f>
        <v>67946.25</v>
      </c>
      <c r="V88" s="299">
        <v>44374</v>
      </c>
      <c r="W88" s="36"/>
    </row>
    <row r="89" spans="1:24" x14ac:dyDescent="0.25">
      <c r="A89" s="297">
        <v>27</v>
      </c>
      <c r="B89" s="298">
        <f>AVERAGE('Table - Continued'!B27:B30)</f>
        <v>103323.25</v>
      </c>
      <c r="C89" s="298">
        <f>AVERAGE('Table - Continued'!C27:C30)</f>
        <v>93409</v>
      </c>
      <c r="D89" s="298">
        <f>AVERAGE('Table - Continued'!D27:D30)</f>
        <v>65710.75</v>
      </c>
      <c r="E89" s="298">
        <f>AVERAGE('Table - Continued'!E27:E30)</f>
        <v>50605.75</v>
      </c>
      <c r="F89" s="298">
        <f>AVERAGE('Table - Continued'!F27:F30)</f>
        <v>43342</v>
      </c>
      <c r="G89" s="298">
        <f>AVERAGE('Table - Continued'!G27:G30)</f>
        <v>40720.25</v>
      </c>
      <c r="H89" s="298">
        <f>AVERAGE('Table - Continued'!H27:H30)</f>
        <v>54678.5</v>
      </c>
      <c r="I89" s="298">
        <f>AVERAGE('Table - Continued'!I27:I30)</f>
        <v>137387.25</v>
      </c>
      <c r="J89" s="298">
        <f>AVERAGE('Table - Continued'!J27:J30)</f>
        <v>97431.75</v>
      </c>
      <c r="K89" s="298">
        <f>AVERAGE('Table - Continued'!K27:K30)</f>
        <v>76969.5</v>
      </c>
      <c r="L89" s="298">
        <f>AVERAGE('Table - Continued'!L27:L30)</f>
        <v>67565.5</v>
      </c>
      <c r="M89" s="298">
        <f>AVERAGE('Table - Continued'!M27:M30)</f>
        <v>60355.5</v>
      </c>
      <c r="N89" s="298">
        <f>AVERAGE('Table - Continued'!N27:N30)</f>
        <v>51017</v>
      </c>
      <c r="O89" s="298">
        <f>AVERAGE('Table - Continued'!O27:O30)</f>
        <v>44187</v>
      </c>
      <c r="P89" s="298">
        <f>AVERAGE('Table - Continued'!P27:P30)</f>
        <v>42981.25</v>
      </c>
      <c r="Q89" s="298">
        <f>AVERAGE('Table - Continued'!Q27:Q30)</f>
        <v>45074</v>
      </c>
      <c r="R89" s="298">
        <f>AVERAGE('Table - Continued'!R27:R30)</f>
        <v>41608</v>
      </c>
      <c r="S89" s="298">
        <f>AVERAGE('Table - Continued'!S27:S30)</f>
        <v>42230.25</v>
      </c>
      <c r="T89" s="298">
        <f>AVERAGE('Table - Continued'!T27:T30)</f>
        <v>382984</v>
      </c>
      <c r="U89" s="298">
        <f>AVERAGE('Table - Continued'!U27:U30)</f>
        <v>71278.5</v>
      </c>
      <c r="V89" s="299">
        <v>44381</v>
      </c>
      <c r="W89" s="36"/>
    </row>
    <row r="90" spans="1:24" x14ac:dyDescent="0.25">
      <c r="A90" s="297">
        <v>28</v>
      </c>
      <c r="B90" s="298">
        <f>AVERAGE('Table - Continued'!B28:B31)</f>
        <v>102343.25</v>
      </c>
      <c r="C90" s="298">
        <f>AVERAGE('Table - Continued'!C28:C31)</f>
        <v>93181.75</v>
      </c>
      <c r="D90" s="298">
        <f>AVERAGE('Table - Continued'!D28:D31)</f>
        <v>65553.5</v>
      </c>
      <c r="E90" s="298">
        <f>AVERAGE('Table - Continued'!E28:E31)</f>
        <v>50743</v>
      </c>
      <c r="F90" s="298">
        <f>AVERAGE('Table - Continued'!F28:F31)</f>
        <v>43355.25</v>
      </c>
      <c r="G90" s="298">
        <f>AVERAGE('Table - Continued'!G28:G31)</f>
        <v>40922.75</v>
      </c>
      <c r="H90" s="298">
        <f>AVERAGE('Table - Continued'!H28:H31)</f>
        <v>54784.25</v>
      </c>
      <c r="I90" s="298">
        <f>AVERAGE('Table - Continued'!I28:I31)</f>
        <v>137331.25</v>
      </c>
      <c r="J90" s="298">
        <f>AVERAGE('Table - Continued'!J28:J31)</f>
        <v>96107.75</v>
      </c>
      <c r="K90" s="298">
        <f>AVERAGE('Table - Continued'!K28:K31)</f>
        <v>76926.5</v>
      </c>
      <c r="L90" s="298">
        <f>AVERAGE('Table - Continued'!L28:L31)</f>
        <v>67346.75</v>
      </c>
      <c r="M90" s="298">
        <f>AVERAGE('Table - Continued'!M28:M31)</f>
        <v>60207.75</v>
      </c>
      <c r="N90" s="298">
        <f>AVERAGE('Table - Continued'!N28:N31)</f>
        <v>50693</v>
      </c>
      <c r="O90" s="298">
        <f>AVERAGE('Table - Continued'!O28:O31)</f>
        <v>44490.5</v>
      </c>
      <c r="P90" s="298">
        <f>AVERAGE('Table - Continued'!P28:P31)</f>
        <v>43420.25</v>
      </c>
      <c r="Q90" s="298">
        <f>AVERAGE('Table - Continued'!Q28:Q31)</f>
        <v>45418.25</v>
      </c>
      <c r="R90" s="298">
        <f>AVERAGE('Table - Continued'!R28:R31)</f>
        <v>41870.5</v>
      </c>
      <c r="S90" s="298">
        <f>AVERAGE('Table - Continued'!S28:S31)</f>
        <v>42621.25</v>
      </c>
      <c r="T90" s="298">
        <f>AVERAGE('Table - Continued'!T28:T31)</f>
        <v>369615.25</v>
      </c>
      <c r="U90" s="298">
        <f>AVERAGE('Table - Continued'!U28:U31)</f>
        <v>72187.25</v>
      </c>
      <c r="V90" s="299">
        <v>44388</v>
      </c>
      <c r="W90" s="36"/>
    </row>
    <row r="91" spans="1:24" x14ac:dyDescent="0.25">
      <c r="A91" s="297">
        <v>29</v>
      </c>
      <c r="B91" s="298">
        <f>AVERAGE('Table - Continued'!B29:B32)</f>
        <v>101475.25</v>
      </c>
      <c r="C91" s="298">
        <f>AVERAGE('Table - Continued'!C29:C32)</f>
        <v>93082.5</v>
      </c>
      <c r="D91" s="298">
        <f>AVERAGE('Table - Continued'!D29:D32)</f>
        <v>65385.75</v>
      </c>
      <c r="E91" s="298">
        <f>AVERAGE('Table - Continued'!E29:E32)</f>
        <v>50830.5</v>
      </c>
      <c r="F91" s="298">
        <f>AVERAGE('Table - Continued'!F29:F32)</f>
        <v>43266</v>
      </c>
      <c r="G91" s="298">
        <f>AVERAGE('Table - Continued'!G29:G32)</f>
        <v>41110.25</v>
      </c>
      <c r="H91" s="298">
        <f>AVERAGE('Table - Continued'!H29:H32)</f>
        <v>54875.5</v>
      </c>
      <c r="I91" s="298">
        <f>AVERAGE('Table - Continued'!I29:I32)</f>
        <v>136538</v>
      </c>
      <c r="J91" s="298">
        <f>AVERAGE('Table - Continued'!J29:J32)</f>
        <v>94321.25</v>
      </c>
      <c r="K91" s="298">
        <f>AVERAGE('Table - Continued'!K29:K32)</f>
        <v>76291.5</v>
      </c>
      <c r="L91" s="298">
        <f>AVERAGE('Table - Continued'!L29:L32)</f>
        <v>67047.5</v>
      </c>
      <c r="M91" s="298">
        <f>AVERAGE('Table - Continued'!M29:M32)</f>
        <v>59874</v>
      </c>
      <c r="N91" s="298">
        <f>AVERAGE('Table - Continued'!N29:N32)</f>
        <v>50295.5</v>
      </c>
      <c r="O91" s="298">
        <f>AVERAGE('Table - Continued'!O29:O32)</f>
        <v>44764.5</v>
      </c>
      <c r="P91" s="298">
        <f>AVERAGE('Table - Continued'!P29:P32)</f>
        <v>43545.25</v>
      </c>
      <c r="Q91" s="298">
        <f>AVERAGE('Table - Continued'!Q29:Q32)</f>
        <v>45739</v>
      </c>
      <c r="R91" s="298">
        <f>AVERAGE('Table - Continued'!R29:R32)</f>
        <v>41867</v>
      </c>
      <c r="S91" s="298">
        <f>AVERAGE('Table - Continued'!S29:S32)</f>
        <v>42818.25</v>
      </c>
      <c r="T91" s="298">
        <f>AVERAGE('Table - Continued'!T29:T32)</f>
        <v>352110</v>
      </c>
      <c r="U91" s="298">
        <f>AVERAGE('Table - Continued'!U29:U32)</f>
        <v>71026.5</v>
      </c>
      <c r="V91" s="299">
        <v>44395</v>
      </c>
      <c r="W91" s="36"/>
    </row>
    <row r="92" spans="1:24" x14ac:dyDescent="0.25">
      <c r="A92" s="297">
        <v>30</v>
      </c>
      <c r="B92" s="298">
        <f>AVERAGE('Table - Continued'!B30:B33)</f>
        <v>100524.75</v>
      </c>
      <c r="C92" s="298">
        <f>AVERAGE('Table - Continued'!C30:C33)</f>
        <v>93296.5</v>
      </c>
      <c r="D92" s="298">
        <f>AVERAGE('Table - Continued'!D30:D33)</f>
        <v>65476.75</v>
      </c>
      <c r="E92" s="298">
        <f>AVERAGE('Table - Continued'!E30:E33)</f>
        <v>50823.75</v>
      </c>
      <c r="F92" s="298">
        <f>AVERAGE('Table - Continued'!F30:F33)</f>
        <v>42832</v>
      </c>
      <c r="G92" s="298">
        <f>AVERAGE('Table - Continued'!G30:G33)</f>
        <v>40764.75</v>
      </c>
      <c r="H92" s="298">
        <f>AVERAGE('Table - Continued'!H30:H33)</f>
        <v>55484.5</v>
      </c>
      <c r="I92" s="298">
        <f>AVERAGE('Table - Continued'!I30:I33)</f>
        <v>136798.5</v>
      </c>
      <c r="J92" s="298">
        <f>AVERAGE('Table - Continued'!J30:J33)</f>
        <v>93040</v>
      </c>
      <c r="K92" s="298">
        <f>AVERAGE('Table - Continued'!K30:K33)</f>
        <v>75856.75</v>
      </c>
      <c r="L92" s="298">
        <f>AVERAGE('Table - Continued'!L30:L33)</f>
        <v>66011.5</v>
      </c>
      <c r="M92" s="298">
        <f>AVERAGE('Table - Continued'!M30:M33)</f>
        <v>59126.5</v>
      </c>
      <c r="N92" s="298">
        <f>AVERAGE('Table - Continued'!N30:N33)</f>
        <v>50340.5</v>
      </c>
      <c r="O92" s="298">
        <f>AVERAGE('Table - Continued'!O30:O33)</f>
        <v>45515</v>
      </c>
      <c r="P92" s="298">
        <f>AVERAGE('Table - Continued'!P30:P33)</f>
        <v>43788</v>
      </c>
      <c r="Q92" s="298">
        <f>AVERAGE('Table - Continued'!Q30:Q33)</f>
        <v>46173</v>
      </c>
      <c r="R92" s="298">
        <f>AVERAGE('Table - Continued'!R30:R33)</f>
        <v>41882.5</v>
      </c>
      <c r="S92" s="298">
        <f>AVERAGE('Table - Continued'!S30:S33)</f>
        <v>43165.5</v>
      </c>
      <c r="T92" s="298">
        <f>AVERAGE('Table - Continued'!T30:T33)</f>
        <v>341155</v>
      </c>
      <c r="U92" s="298">
        <f>AVERAGE('Table - Continued'!U30:U33)</f>
        <v>68466.25</v>
      </c>
      <c r="V92" s="299">
        <v>44402</v>
      </c>
      <c r="W92" s="36"/>
    </row>
    <row r="93" spans="1:24" x14ac:dyDescent="0.25">
      <c r="A93" s="297">
        <v>31</v>
      </c>
      <c r="B93" s="298">
        <f>AVERAGE('Table - Continued'!B31:B34)</f>
        <v>99028</v>
      </c>
      <c r="C93" s="298">
        <f>AVERAGE('Table - Continued'!C31:C34)</f>
        <v>92743</v>
      </c>
      <c r="D93" s="298">
        <f>AVERAGE('Table - Continued'!D31:D34)</f>
        <v>65678.5</v>
      </c>
      <c r="E93" s="298">
        <f>AVERAGE('Table - Continued'!E31:E34)</f>
        <v>50475.75</v>
      </c>
      <c r="F93" s="298">
        <f>AVERAGE('Table - Continued'!F31:F34)</f>
        <v>42846</v>
      </c>
      <c r="G93" s="298">
        <f>AVERAGE('Table - Continued'!G31:G34)</f>
        <v>40695.5</v>
      </c>
      <c r="H93" s="298">
        <f>AVERAGE('Table - Continued'!H31:H34)</f>
        <v>55551.25</v>
      </c>
      <c r="I93" s="298">
        <f>AVERAGE('Table - Continued'!I31:I34)</f>
        <v>135745.5</v>
      </c>
      <c r="J93" s="298">
        <f>AVERAGE('Table - Continued'!J31:J34)</f>
        <v>92051.75</v>
      </c>
      <c r="K93" s="298">
        <f>AVERAGE('Table - Continued'!K31:K34)</f>
        <v>75390.5</v>
      </c>
      <c r="L93" s="298">
        <f>AVERAGE('Table - Continued'!L31:L34)</f>
        <v>65308.75</v>
      </c>
      <c r="M93" s="298">
        <f>AVERAGE('Table - Continued'!M31:M34)</f>
        <v>59053.25</v>
      </c>
      <c r="N93" s="298">
        <f>AVERAGE('Table - Continued'!N31:N34)</f>
        <v>49666.25</v>
      </c>
      <c r="O93" s="298">
        <f>AVERAGE('Table - Continued'!O31:O34)</f>
        <v>45584</v>
      </c>
      <c r="P93" s="298">
        <f>AVERAGE('Table - Continued'!P31:P34)</f>
        <v>44067.25</v>
      </c>
      <c r="Q93" s="298">
        <f>AVERAGE('Table - Continued'!Q31:Q34)</f>
        <v>45988.75</v>
      </c>
      <c r="R93" s="298">
        <f>AVERAGE('Table - Continued'!R31:R34)</f>
        <v>41354.5</v>
      </c>
      <c r="S93" s="298">
        <f>AVERAGE('Table - Continued'!S31:S34)</f>
        <v>42969</v>
      </c>
      <c r="T93" s="298">
        <f>AVERAGE('Table - Continued'!T31:T34)</f>
        <v>324768</v>
      </c>
      <c r="U93" s="298">
        <f>AVERAGE('Table - Continued'!U31:U34)</f>
        <v>66502</v>
      </c>
      <c r="V93" s="299">
        <v>44409</v>
      </c>
      <c r="W93" s="36"/>
      <c r="X93" s="225"/>
    </row>
    <row r="94" spans="1:24" x14ac:dyDescent="0.25">
      <c r="A94" s="297">
        <v>32</v>
      </c>
      <c r="B94" s="298">
        <f>AVERAGE('Table - Continued'!B32:B35)</f>
        <v>97990.75</v>
      </c>
      <c r="C94" s="298">
        <f>AVERAGE('Table - Continued'!C32:C35)</f>
        <v>92321.75</v>
      </c>
      <c r="D94" s="298">
        <f>AVERAGE('Table - Continued'!D32:D35)</f>
        <v>65402</v>
      </c>
      <c r="E94" s="298">
        <f>AVERAGE('Table - Continued'!E32:E35)</f>
        <v>50223.25</v>
      </c>
      <c r="F94" s="298">
        <f>AVERAGE('Table - Continued'!F32:F35)</f>
        <v>42970.25</v>
      </c>
      <c r="G94" s="298">
        <f>AVERAGE('Table - Continued'!G32:G35)</f>
        <v>40855.5</v>
      </c>
      <c r="H94" s="298">
        <f>AVERAGE('Table - Continued'!H32:H35)</f>
        <v>56293</v>
      </c>
      <c r="I94" s="298">
        <f>AVERAGE('Table - Continued'!I32:I35)</f>
        <v>134837</v>
      </c>
      <c r="J94" s="298">
        <f>AVERAGE('Table - Continued'!J32:J35)</f>
        <v>90849.25</v>
      </c>
      <c r="K94" s="298">
        <f>AVERAGE('Table - Continued'!K32:K35)</f>
        <v>74061</v>
      </c>
      <c r="L94" s="298">
        <f>AVERAGE('Table - Continued'!L32:L35)</f>
        <v>64809.75</v>
      </c>
      <c r="M94" s="298">
        <f>AVERAGE('Table - Continued'!M32:M35)</f>
        <v>59072.5</v>
      </c>
      <c r="N94" s="298">
        <f>AVERAGE('Table - Continued'!N32:N35)</f>
        <v>49544.25</v>
      </c>
      <c r="O94" s="298">
        <f>AVERAGE('Table - Continued'!O32:O35)</f>
        <v>45539.25</v>
      </c>
      <c r="P94" s="298">
        <f>AVERAGE('Table - Continued'!P32:P35)</f>
        <v>43773.5</v>
      </c>
      <c r="Q94" s="298">
        <f>AVERAGE('Table - Continued'!Q32:Q35)</f>
        <v>46231</v>
      </c>
      <c r="R94" s="298">
        <f>AVERAGE('Table - Continued'!R32:R35)</f>
        <v>41187.75</v>
      </c>
      <c r="S94" s="298">
        <f>AVERAGE('Table - Continued'!S32:S35)</f>
        <v>43021.5</v>
      </c>
      <c r="T94" s="298">
        <f>AVERAGE('Table - Continued'!T32:T35)</f>
        <v>308196.5</v>
      </c>
      <c r="U94" s="298">
        <f>AVERAGE('Table - Continued'!U32:U35)</f>
        <v>64622.75</v>
      </c>
      <c r="V94" s="299">
        <v>44416</v>
      </c>
      <c r="W94" s="36"/>
    </row>
    <row r="95" spans="1:24" x14ac:dyDescent="0.25">
      <c r="A95" s="297">
        <v>33</v>
      </c>
      <c r="B95" s="298">
        <f>AVERAGE('Table - Continued'!B33:B36)</f>
        <v>96876.25</v>
      </c>
      <c r="C95" s="298">
        <f>AVERAGE('Table - Continued'!C33:C36)</f>
        <v>91528.75</v>
      </c>
      <c r="D95" s="298">
        <f>AVERAGE('Table - Continued'!D33:D36)</f>
        <v>65180</v>
      </c>
      <c r="E95" s="298">
        <f>AVERAGE('Table - Continued'!E33:E36)</f>
        <v>50187.75</v>
      </c>
      <c r="F95" s="298">
        <f>AVERAGE('Table - Continued'!F33:F36)</f>
        <v>43393.75</v>
      </c>
      <c r="G95" s="298">
        <f>AVERAGE('Table - Continued'!G33:G36)</f>
        <v>40739.25</v>
      </c>
      <c r="H95" s="298">
        <f>AVERAGE('Table - Continued'!H33:H36)</f>
        <v>57064.25</v>
      </c>
      <c r="I95" s="298">
        <f>AVERAGE('Table - Continued'!I33:I36)</f>
        <v>134290.25</v>
      </c>
      <c r="J95" s="298">
        <f>AVERAGE('Table - Continued'!J33:J36)</f>
        <v>90392.25</v>
      </c>
      <c r="K95" s="298">
        <f>AVERAGE('Table - Continued'!K33:K36)</f>
        <v>73512.75</v>
      </c>
      <c r="L95" s="298">
        <f>AVERAGE('Table - Continued'!L33:L36)</f>
        <v>64482.75</v>
      </c>
      <c r="M95" s="298">
        <f>AVERAGE('Table - Continued'!M33:M36)</f>
        <v>59138.5</v>
      </c>
      <c r="N95" s="298">
        <f>AVERAGE('Table - Continued'!N33:N36)</f>
        <v>49414.25</v>
      </c>
      <c r="O95" s="298">
        <f>AVERAGE('Table - Continued'!O33:O36)</f>
        <v>45433.5</v>
      </c>
      <c r="P95" s="298">
        <f>AVERAGE('Table - Continued'!P33:P36)</f>
        <v>43692.75</v>
      </c>
      <c r="Q95" s="298">
        <f>AVERAGE('Table - Continued'!Q33:Q36)</f>
        <v>46363.5</v>
      </c>
      <c r="R95" s="298">
        <f>AVERAGE('Table - Continued'!R33:R36)</f>
        <v>41036.25</v>
      </c>
      <c r="S95" s="298">
        <f>AVERAGE('Table - Continued'!S33:S36)</f>
        <v>43142</v>
      </c>
      <c r="T95" s="298">
        <f>AVERAGE('Table - Continued'!T33:T36)</f>
        <v>292427.5</v>
      </c>
      <c r="U95" s="298">
        <f>AVERAGE('Table - Continued'!U33:U36)</f>
        <v>62443</v>
      </c>
      <c r="V95" s="299">
        <v>44423</v>
      </c>
      <c r="W95" s="36"/>
    </row>
    <row r="96" spans="1:24" x14ac:dyDescent="0.25">
      <c r="A96" s="297">
        <v>34</v>
      </c>
      <c r="B96" s="298">
        <f>AVERAGE('Table - Continued'!B34:B37)</f>
        <v>95657.75</v>
      </c>
      <c r="C96" s="298">
        <f>AVERAGE('Table - Continued'!C34:C37)</f>
        <v>90443</v>
      </c>
      <c r="D96" s="298">
        <f>AVERAGE('Table - Continued'!D34:D37)</f>
        <v>64426.75</v>
      </c>
      <c r="E96" s="298">
        <f>AVERAGE('Table - Continued'!E34:E37)</f>
        <v>49811.25</v>
      </c>
      <c r="F96" s="298">
        <f>AVERAGE('Table - Continued'!F34:F37)</f>
        <v>43541.25</v>
      </c>
      <c r="G96" s="298">
        <f>AVERAGE('Table - Continued'!G34:G37)</f>
        <v>40560.75</v>
      </c>
      <c r="H96" s="298">
        <f>AVERAGE('Table - Continued'!H34:H37)</f>
        <v>57701.25</v>
      </c>
      <c r="I96" s="298">
        <f>AVERAGE('Table - Continued'!I34:I37)</f>
        <v>133404.75</v>
      </c>
      <c r="J96" s="298">
        <f>AVERAGE('Table - Continued'!J34:J37)</f>
        <v>89710.25</v>
      </c>
      <c r="K96" s="298">
        <f>AVERAGE('Table - Continued'!K34:K37)</f>
        <v>72711.5</v>
      </c>
      <c r="L96" s="298">
        <f>AVERAGE('Table - Continued'!L34:L37)</f>
        <v>64038</v>
      </c>
      <c r="M96" s="298">
        <f>AVERAGE('Table - Continued'!M34:M37)</f>
        <v>58779.5</v>
      </c>
      <c r="N96" s="298">
        <f>AVERAGE('Table - Continued'!N34:N37)</f>
        <v>48890</v>
      </c>
      <c r="O96" s="298">
        <f>AVERAGE('Table - Continued'!O34:O37)</f>
        <v>45070.75</v>
      </c>
      <c r="P96" s="298">
        <f>AVERAGE('Table - Continued'!P34:P37)</f>
        <v>43365.25</v>
      </c>
      <c r="Q96" s="298">
        <f>AVERAGE('Table - Continued'!Q34:Q37)</f>
        <v>46263</v>
      </c>
      <c r="R96" s="298">
        <f>AVERAGE('Table - Continued'!R34:R37)</f>
        <v>40993.75</v>
      </c>
      <c r="S96" s="298">
        <f>AVERAGE('Table - Continued'!S34:S37)</f>
        <v>43026.5</v>
      </c>
      <c r="T96" s="298">
        <f>AVERAGE('Table - Continued'!T34:T37)</f>
        <v>277109.5</v>
      </c>
      <c r="U96" s="298">
        <f>AVERAGE('Table - Continued'!U34:U37)</f>
        <v>59737.5</v>
      </c>
      <c r="V96" s="299">
        <v>44430</v>
      </c>
      <c r="W96" s="36"/>
    </row>
    <row r="97" spans="1:23" x14ac:dyDescent="0.25">
      <c r="A97" s="297">
        <v>35</v>
      </c>
      <c r="B97" s="298">
        <f>AVERAGE('Table - Continued'!B35:B38)</f>
        <v>93926.5</v>
      </c>
      <c r="C97" s="298">
        <f>AVERAGE('Table - Continued'!C35:C38)</f>
        <v>88477.5</v>
      </c>
      <c r="D97" s="298">
        <f>AVERAGE('Table - Continued'!D35:D38)</f>
        <v>63160.75</v>
      </c>
      <c r="E97" s="298">
        <f>AVERAGE('Table - Continued'!E35:E38)</f>
        <v>49021.5</v>
      </c>
      <c r="F97" s="298">
        <f>AVERAGE('Table - Continued'!F35:F38)</f>
        <v>42954</v>
      </c>
      <c r="G97" s="298">
        <f>AVERAGE('Table - Continued'!G35:G38)</f>
        <v>39712.75</v>
      </c>
      <c r="H97" s="298">
        <f>AVERAGE('Table - Continued'!H35:H38)</f>
        <v>57584</v>
      </c>
      <c r="I97" s="298">
        <f>AVERAGE('Table - Continued'!I35:I38)</f>
        <v>130042</v>
      </c>
      <c r="J97" s="298">
        <f>AVERAGE('Table - Continued'!J35:J38)</f>
        <v>87743.5</v>
      </c>
      <c r="K97" s="298">
        <f>AVERAGE('Table - Continued'!K35:K38)</f>
        <v>71599.5</v>
      </c>
      <c r="L97" s="298">
        <f>AVERAGE('Table - Continued'!L35:L38)</f>
        <v>63099.75</v>
      </c>
      <c r="M97" s="298">
        <f>AVERAGE('Table - Continued'!M35:M38)</f>
        <v>57652.75</v>
      </c>
      <c r="N97" s="298">
        <f>AVERAGE('Table - Continued'!N35:N38)</f>
        <v>48079.75</v>
      </c>
      <c r="O97" s="298">
        <f>AVERAGE('Table - Continued'!O35:O38)</f>
        <v>44134.25</v>
      </c>
      <c r="P97" s="298">
        <f>AVERAGE('Table - Continued'!P35:P38)</f>
        <v>42256</v>
      </c>
      <c r="Q97" s="298">
        <f>AVERAGE('Table - Continued'!Q35:Q38)</f>
        <v>45701.5</v>
      </c>
      <c r="R97" s="298">
        <f>AVERAGE('Table - Continued'!R35:R38)</f>
        <v>40789.5</v>
      </c>
      <c r="S97" s="298">
        <f>AVERAGE('Table - Continued'!S35:S38)</f>
        <v>42373</v>
      </c>
      <c r="T97" s="298">
        <f>AVERAGE('Table - Continued'!T35:T38)</f>
        <v>267834</v>
      </c>
      <c r="U97" s="298">
        <f>AVERAGE('Table - Continued'!U35:U38)</f>
        <v>57140.5</v>
      </c>
      <c r="V97" s="299">
        <v>44437</v>
      </c>
      <c r="W97" s="36"/>
    </row>
    <row r="98" spans="1:23" x14ac:dyDescent="0.25">
      <c r="A98" s="297">
        <v>36</v>
      </c>
      <c r="B98" s="298">
        <f>AVERAGE('Table - Continued'!B36:B39)</f>
        <v>92359.75</v>
      </c>
      <c r="C98" s="298">
        <f>AVERAGE('Table - Continued'!C36:C39)</f>
        <v>86800.75</v>
      </c>
      <c r="D98" s="298">
        <f>AVERAGE('Table - Continued'!D36:D39)</f>
        <v>62092.5</v>
      </c>
      <c r="E98" s="298">
        <f>AVERAGE('Table - Continued'!E36:E39)</f>
        <v>47853.5</v>
      </c>
      <c r="F98" s="298">
        <f>AVERAGE('Table - Continued'!F36:F39)</f>
        <v>42331.5</v>
      </c>
      <c r="G98" s="298">
        <f>AVERAGE('Table - Continued'!G36:G39)</f>
        <v>38876.5</v>
      </c>
      <c r="H98" s="298">
        <f>AVERAGE('Table - Continued'!H36:H39)</f>
        <v>57049.5</v>
      </c>
      <c r="I98" s="298">
        <f>AVERAGE('Table - Continued'!I36:I39)</f>
        <v>129546.75</v>
      </c>
      <c r="J98" s="298">
        <f>AVERAGE('Table - Continued'!J36:J39)</f>
        <v>87478</v>
      </c>
      <c r="K98" s="298">
        <f>AVERAGE('Table - Continued'!K36:K39)</f>
        <v>71725.5</v>
      </c>
      <c r="L98" s="298">
        <f>AVERAGE('Table - Continued'!L36:L39)</f>
        <v>62280</v>
      </c>
      <c r="M98" s="298">
        <f>AVERAGE('Table - Continued'!M36:M39)</f>
        <v>56552.5</v>
      </c>
      <c r="N98" s="298">
        <f>AVERAGE('Table - Continued'!N36:N39)</f>
        <v>47152.75</v>
      </c>
      <c r="O98" s="298">
        <f>AVERAGE('Table - Continued'!O36:O39)</f>
        <v>44600.75</v>
      </c>
      <c r="P98" s="298">
        <f>AVERAGE('Table - Continued'!P36:P39)</f>
        <v>41970</v>
      </c>
      <c r="Q98" s="298">
        <f>AVERAGE('Table - Continued'!Q36:Q39)</f>
        <v>44988.75</v>
      </c>
      <c r="R98" s="298">
        <f>AVERAGE('Table - Continued'!R36:R39)</f>
        <v>40562</v>
      </c>
      <c r="S98" s="298">
        <f>AVERAGE('Table - Continued'!S36:S39)</f>
        <v>41698.75</v>
      </c>
      <c r="T98" s="298">
        <f>AVERAGE('Table - Continued'!T36:T39)</f>
        <v>258866.25</v>
      </c>
      <c r="U98" s="298">
        <f>AVERAGE('Table - Continued'!U36:U39)</f>
        <v>54675.5</v>
      </c>
      <c r="V98" s="299">
        <v>44444</v>
      </c>
      <c r="W98" s="36"/>
    </row>
    <row r="99" spans="1:23" x14ac:dyDescent="0.25">
      <c r="A99" s="297">
        <v>37</v>
      </c>
      <c r="B99" s="298">
        <f>AVERAGE('Table - Continued'!B37:B40)</f>
        <v>90750.25</v>
      </c>
      <c r="C99" s="298">
        <f>AVERAGE('Table - Continued'!C37:C40)</f>
        <v>85195.25</v>
      </c>
      <c r="D99" s="298">
        <f>AVERAGE('Table - Continued'!D37:D40)</f>
        <v>60570</v>
      </c>
      <c r="E99" s="298">
        <f>AVERAGE('Table - Continued'!E37:E40)</f>
        <v>46733.5</v>
      </c>
      <c r="F99" s="298">
        <f>AVERAGE('Table - Continued'!F37:F40)</f>
        <v>41230.25</v>
      </c>
      <c r="G99" s="298">
        <f>AVERAGE('Table - Continued'!G37:G40)</f>
        <v>38093.75</v>
      </c>
      <c r="H99" s="298">
        <f>AVERAGE('Table - Continued'!H37:H40)</f>
        <v>56386.25</v>
      </c>
      <c r="I99" s="298">
        <f>AVERAGE('Table - Continued'!I37:I40)</f>
        <v>127438.75</v>
      </c>
      <c r="J99" s="298">
        <f>AVERAGE('Table - Continued'!J37:J40)</f>
        <v>85410.5</v>
      </c>
      <c r="K99" s="298">
        <f>AVERAGE('Table - Continued'!K37:K40)</f>
        <v>70839.25</v>
      </c>
      <c r="L99" s="298">
        <f>AVERAGE('Table - Continued'!L37:L40)</f>
        <v>61196</v>
      </c>
      <c r="M99" s="298">
        <f>AVERAGE('Table - Continued'!M37:M40)</f>
        <v>55052.5</v>
      </c>
      <c r="N99" s="298">
        <f>AVERAGE('Table - Continued'!N37:N40)</f>
        <v>46088.75</v>
      </c>
      <c r="O99" s="298">
        <f>AVERAGE('Table - Continued'!O37:O40)</f>
        <v>44041.5</v>
      </c>
      <c r="P99" s="298">
        <f>AVERAGE('Table - Continued'!P37:P40)</f>
        <v>41273.75</v>
      </c>
      <c r="Q99" s="298">
        <f>AVERAGE('Table - Continued'!Q37:Q40)</f>
        <v>44432.5</v>
      </c>
      <c r="R99" s="298">
        <f>AVERAGE('Table - Continued'!R37:R40)</f>
        <v>40124.75</v>
      </c>
      <c r="S99" s="298">
        <f>AVERAGE('Table - Continued'!S37:S40)</f>
        <v>41096.5</v>
      </c>
      <c r="T99" s="298">
        <f>AVERAGE('Table - Continued'!T37:T40)</f>
        <v>250515.5</v>
      </c>
      <c r="U99" s="298">
        <f>AVERAGE('Table - Continued'!U37:U40)</f>
        <v>59116.75</v>
      </c>
      <c r="V99" s="299">
        <v>44451</v>
      </c>
      <c r="W99" s="36"/>
    </row>
    <row r="100" spans="1:23" x14ac:dyDescent="0.25">
      <c r="A100" s="297">
        <v>38</v>
      </c>
      <c r="B100" s="298">
        <f>AVERAGE('Table - Continued'!B38:B41)</f>
        <v>89409.5</v>
      </c>
      <c r="C100" s="298">
        <f>AVERAGE('Table - Continued'!C38:C41)</f>
        <v>83660</v>
      </c>
      <c r="D100" s="298">
        <f>AVERAGE('Table - Continued'!D38:D41)</f>
        <v>59356</v>
      </c>
      <c r="E100" s="298">
        <f>AVERAGE('Table - Continued'!E38:E41)</f>
        <v>45700.75</v>
      </c>
      <c r="F100" s="298">
        <f>AVERAGE('Table - Continued'!F38:F41)</f>
        <v>40171</v>
      </c>
      <c r="G100" s="298">
        <f>AVERAGE('Table - Continued'!G38:G41)</f>
        <v>37443</v>
      </c>
      <c r="H100" s="298">
        <f>AVERAGE('Table - Continued'!H38:H41)</f>
        <v>56356.25</v>
      </c>
      <c r="I100" s="298">
        <f>AVERAGE('Table - Continued'!I38:I41)</f>
        <v>125285.75</v>
      </c>
      <c r="J100" s="298">
        <f>AVERAGE('Table - Continued'!J38:J41)</f>
        <v>83997</v>
      </c>
      <c r="K100" s="298">
        <f>AVERAGE('Table - Continued'!K38:K41)</f>
        <v>71682.5</v>
      </c>
      <c r="L100" s="298">
        <f>AVERAGE('Table - Continued'!L38:L41)</f>
        <v>60204</v>
      </c>
      <c r="M100" s="298">
        <f>AVERAGE('Table - Continued'!M38:M41)</f>
        <v>53665</v>
      </c>
      <c r="N100" s="298">
        <f>AVERAGE('Table - Continued'!N38:N41)</f>
        <v>45375</v>
      </c>
      <c r="O100" s="298">
        <f>AVERAGE('Table - Continued'!O38:O41)</f>
        <v>43580</v>
      </c>
      <c r="P100" s="298">
        <f>AVERAGE('Table - Continued'!P38:P41)</f>
        <v>40445.5</v>
      </c>
      <c r="Q100" s="298">
        <f>AVERAGE('Table - Continued'!Q38:Q41)</f>
        <v>43801</v>
      </c>
      <c r="R100" s="298">
        <f>AVERAGE('Table - Continued'!R38:R41)</f>
        <v>39495.75</v>
      </c>
      <c r="S100" s="298">
        <f>AVERAGE('Table - Continued'!S38:S41)</f>
        <v>40651.5</v>
      </c>
      <c r="T100" s="298">
        <f>AVERAGE('Table - Continued'!T38:T41)</f>
        <v>240874</v>
      </c>
      <c r="U100" s="298">
        <f>AVERAGE('Table - Continued'!U38:U41)</f>
        <v>62418.5</v>
      </c>
      <c r="V100" s="299">
        <v>44458</v>
      </c>
      <c r="W100" s="36"/>
    </row>
    <row r="101" spans="1:23" x14ac:dyDescent="0.25">
      <c r="A101" s="297">
        <v>39</v>
      </c>
      <c r="B101" s="298">
        <f>AVERAGE('Table - Continued'!B39:B42)</f>
        <v>87997.5</v>
      </c>
      <c r="C101" s="298">
        <f>AVERAGE('Table - Continued'!C39:C42)</f>
        <v>82447.25</v>
      </c>
      <c r="D101" s="298">
        <f>AVERAGE('Table - Continued'!D39:D42)</f>
        <v>58059.75</v>
      </c>
      <c r="E101" s="298">
        <f>AVERAGE('Table - Continued'!E39:E42)</f>
        <v>44905.5</v>
      </c>
      <c r="F101" s="298">
        <f>AVERAGE('Table - Continued'!F39:F42)</f>
        <v>39383</v>
      </c>
      <c r="G101" s="298">
        <f>AVERAGE('Table - Continued'!G39:G42)</f>
        <v>37224.25</v>
      </c>
      <c r="H101" s="298">
        <f>AVERAGE('Table - Continued'!H39:H42)</f>
        <v>56445.75</v>
      </c>
      <c r="I101" s="298">
        <f>AVERAGE('Table - Continued'!I39:I42)</f>
        <v>123355.75</v>
      </c>
      <c r="J101" s="298">
        <f>AVERAGE('Table - Continued'!J39:J42)</f>
        <v>82373.25</v>
      </c>
      <c r="K101" s="298">
        <f>AVERAGE('Table - Continued'!K39:K42)</f>
        <v>70578.75</v>
      </c>
      <c r="L101" s="298">
        <f>AVERAGE('Table - Continued'!L39:L42)</f>
        <v>59593.75</v>
      </c>
      <c r="M101" s="298">
        <f>AVERAGE('Table - Continued'!M39:M42)</f>
        <v>52579</v>
      </c>
      <c r="N101" s="298">
        <f>AVERAGE('Table - Continued'!N39:N42)</f>
        <v>44421</v>
      </c>
      <c r="O101" s="298">
        <f>AVERAGE('Table - Continued'!O39:O42)</f>
        <v>43178.5</v>
      </c>
      <c r="P101" s="298">
        <f>AVERAGE('Table - Continued'!P39:P42)</f>
        <v>39787.5</v>
      </c>
      <c r="Q101" s="298">
        <f>AVERAGE('Table - Continued'!Q39:Q42)</f>
        <v>43373</v>
      </c>
      <c r="R101" s="298">
        <f>AVERAGE('Table - Continued'!R39:R42)</f>
        <v>38923.75</v>
      </c>
      <c r="S101" s="298">
        <f>AVERAGE('Table - Continued'!S39:S42)</f>
        <v>40694.75</v>
      </c>
      <c r="T101" s="298">
        <f>AVERAGE('Table - Continued'!T39:T42)</f>
        <v>225791</v>
      </c>
      <c r="U101" s="298">
        <f>AVERAGE('Table - Continued'!U39:U42)</f>
        <v>64011.25</v>
      </c>
      <c r="V101" s="299">
        <v>44465</v>
      </c>
      <c r="W101" s="36"/>
    </row>
    <row r="102" spans="1:23" x14ac:dyDescent="0.25">
      <c r="A102" s="297">
        <v>40</v>
      </c>
      <c r="B102" s="298">
        <f>AVERAGE('Table - Continued'!B40:B43)</f>
        <v>87252.25</v>
      </c>
      <c r="C102" s="298">
        <f>AVERAGE('Table - Continued'!C40:C43)</f>
        <v>81624</v>
      </c>
      <c r="D102" s="298">
        <f>AVERAGE('Table - Continued'!D40:D43)</f>
        <v>57121.5</v>
      </c>
      <c r="E102" s="298">
        <f>AVERAGE('Table - Continued'!E40:E43)</f>
        <v>44815.75</v>
      </c>
      <c r="F102" s="298">
        <f>AVERAGE('Table - Continued'!F40:F43)</f>
        <v>39041</v>
      </c>
      <c r="G102" s="298">
        <f>AVERAGE('Table - Continued'!G40:G43)</f>
        <v>37443.5</v>
      </c>
      <c r="H102" s="298">
        <f>AVERAGE('Table - Continued'!H40:H43)</f>
        <v>58163.75</v>
      </c>
      <c r="I102" s="298">
        <f>AVERAGE('Table - Continued'!I40:I43)</f>
        <v>122079.75</v>
      </c>
      <c r="J102" s="298">
        <f>AVERAGE('Table - Continued'!J40:J43)</f>
        <v>81242.25</v>
      </c>
      <c r="K102" s="298">
        <f>AVERAGE('Table - Continued'!K40:K43)</f>
        <v>69881.75</v>
      </c>
      <c r="L102" s="298">
        <f>AVERAGE('Table - Continued'!L40:L43)</f>
        <v>59141.5</v>
      </c>
      <c r="M102" s="298">
        <f>AVERAGE('Table - Continued'!M40:M43)</f>
        <v>52831</v>
      </c>
      <c r="N102" s="298">
        <f>AVERAGE('Table - Continued'!N40:N43)</f>
        <v>44701.5</v>
      </c>
      <c r="O102" s="298">
        <f>AVERAGE('Table - Continued'!O40:O43)</f>
        <v>42182.25</v>
      </c>
      <c r="P102" s="298">
        <f>AVERAGE('Table - Continued'!P40:P43)</f>
        <v>39217</v>
      </c>
      <c r="Q102" s="298">
        <f>AVERAGE('Table - Continued'!Q40:Q43)</f>
        <v>43310</v>
      </c>
      <c r="R102" s="298">
        <f>AVERAGE('Table - Continued'!R40:R43)</f>
        <v>38513</v>
      </c>
      <c r="S102" s="298">
        <f>AVERAGE('Table - Continued'!S40:S43)</f>
        <v>40731</v>
      </c>
      <c r="T102" s="298">
        <f>AVERAGE('Table - Continued'!T40:T43)</f>
        <v>208175.25</v>
      </c>
      <c r="U102" s="298">
        <f>AVERAGE('Table - Continued'!U40:U43)</f>
        <v>65238.5</v>
      </c>
      <c r="V102" s="299">
        <v>44472</v>
      </c>
      <c r="W102" s="36"/>
    </row>
    <row r="103" spans="1:23" x14ac:dyDescent="0.25">
      <c r="A103" s="297">
        <v>41</v>
      </c>
      <c r="B103" s="298">
        <f>AVERAGE('Table - Continued'!B41:B44)</f>
        <v>87100.5</v>
      </c>
      <c r="C103" s="298">
        <f>AVERAGE('Table - Continued'!C41:C44)</f>
        <v>81418</v>
      </c>
      <c r="D103" s="298">
        <f>AVERAGE('Table - Continued'!D41:D44)</f>
        <v>56914.75</v>
      </c>
      <c r="E103" s="298">
        <f>AVERAGE('Table - Continued'!E41:E44)</f>
        <v>44745.5</v>
      </c>
      <c r="F103" s="298">
        <f>AVERAGE('Table - Continued'!F41:F44)</f>
        <v>39107.5</v>
      </c>
      <c r="G103" s="298">
        <f>AVERAGE('Table - Continued'!G41:G44)</f>
        <v>37821</v>
      </c>
      <c r="H103" s="298">
        <f>AVERAGE('Table - Continued'!H41:H44)</f>
        <v>60362.25</v>
      </c>
      <c r="I103" s="298">
        <f>AVERAGE('Table - Continued'!I41:I44)</f>
        <v>121600</v>
      </c>
      <c r="J103" s="298">
        <f>AVERAGE('Table - Continued'!J41:J44)</f>
        <v>81278.5</v>
      </c>
      <c r="K103" s="298">
        <f>AVERAGE('Table - Continued'!K41:K44)</f>
        <v>70454.25</v>
      </c>
      <c r="L103" s="298">
        <f>AVERAGE('Table - Continued'!L41:L44)</f>
        <v>59285.25</v>
      </c>
      <c r="M103" s="298">
        <f>AVERAGE('Table - Continued'!M41:M44)</f>
        <v>53616.25</v>
      </c>
      <c r="N103" s="298">
        <f>AVERAGE('Table - Continued'!N41:N44)</f>
        <v>44917</v>
      </c>
      <c r="O103" s="298">
        <f>AVERAGE('Table - Continued'!O41:O44)</f>
        <v>42341.25</v>
      </c>
      <c r="P103" s="298">
        <f>AVERAGE('Table - Continued'!P41:P44)</f>
        <v>39146.5</v>
      </c>
      <c r="Q103" s="298">
        <f>AVERAGE('Table - Continued'!Q41:Q44)</f>
        <v>43363.25</v>
      </c>
      <c r="R103" s="298">
        <f>AVERAGE('Table - Continued'!R41:R44)</f>
        <v>38725</v>
      </c>
      <c r="S103" s="298">
        <f>AVERAGE('Table - Continued'!S41:S44)</f>
        <v>41040.5</v>
      </c>
      <c r="T103" s="298">
        <f>AVERAGE('Table - Continued'!T41:T44)</f>
        <v>190790</v>
      </c>
      <c r="U103" s="298">
        <f>AVERAGE('Table - Continued'!U41:U44)</f>
        <v>59212</v>
      </c>
      <c r="V103" s="299">
        <v>44479</v>
      </c>
      <c r="W103" s="36"/>
    </row>
    <row r="104" spans="1:23" x14ac:dyDescent="0.25">
      <c r="A104" s="297">
        <v>42</v>
      </c>
      <c r="B104" s="298">
        <f>AVERAGE('Table - Continued'!B42:B45)</f>
        <v>87338.5</v>
      </c>
      <c r="C104" s="298">
        <f>AVERAGE('Table - Continued'!C42:C45)</f>
        <v>82327.25</v>
      </c>
      <c r="D104" s="298">
        <f>AVERAGE('Table - Continued'!D42:D45)</f>
        <v>56991</v>
      </c>
      <c r="E104" s="298">
        <f>AVERAGE('Table - Continued'!E42:E45)</f>
        <v>45145.75</v>
      </c>
      <c r="F104" s="298">
        <f>AVERAGE('Table - Continued'!F42:F45)</f>
        <v>39926.5</v>
      </c>
      <c r="G104" s="298">
        <f>AVERAGE('Table - Continued'!G42:G45)</f>
        <v>38970.75</v>
      </c>
      <c r="H104" s="298">
        <f>AVERAGE('Table - Continued'!H42:H45)</f>
        <v>62655.75</v>
      </c>
      <c r="I104" s="298">
        <f>AVERAGE('Table - Continued'!I42:I45)</f>
        <v>122152</v>
      </c>
      <c r="J104" s="298">
        <f>AVERAGE('Table - Continued'!J42:J45)</f>
        <v>81412.75</v>
      </c>
      <c r="K104" s="298">
        <f>AVERAGE('Table - Continued'!K42:K45)</f>
        <v>69932.25</v>
      </c>
      <c r="L104" s="298">
        <f>AVERAGE('Table - Continued'!L42:L45)</f>
        <v>60002.75</v>
      </c>
      <c r="M104" s="298">
        <f>AVERAGE('Table - Continued'!M42:M45)</f>
        <v>54785.25</v>
      </c>
      <c r="N104" s="298">
        <f>AVERAGE('Table - Continued'!N42:N45)</f>
        <v>45665.5</v>
      </c>
      <c r="O104" s="298">
        <f>AVERAGE('Table - Continued'!O42:O45)</f>
        <v>42798.75</v>
      </c>
      <c r="P104" s="298">
        <f>AVERAGE('Table - Continued'!P42:P45)</f>
        <v>39518</v>
      </c>
      <c r="Q104" s="298">
        <f>AVERAGE('Table - Continued'!Q42:Q45)</f>
        <v>43939.25</v>
      </c>
      <c r="R104" s="298">
        <f>AVERAGE('Table - Continued'!R42:R45)</f>
        <v>39327.5</v>
      </c>
      <c r="S104" s="298">
        <f>AVERAGE('Table - Continued'!S42:S45)</f>
        <v>41693.25</v>
      </c>
      <c r="T104" s="298">
        <f>AVERAGE('Table - Continued'!T42:T45)</f>
        <v>173504.25</v>
      </c>
      <c r="U104" s="298"/>
      <c r="V104" s="299">
        <v>44486</v>
      </c>
      <c r="W104" s="36"/>
    </row>
    <row r="105" spans="1:23" x14ac:dyDescent="0.25">
      <c r="A105" s="297">
        <v>43</v>
      </c>
      <c r="B105" s="298">
        <f>AVERAGE('Table - Continued'!B43:B46)</f>
        <v>89009</v>
      </c>
      <c r="C105" s="298">
        <f>AVERAGE('Table - Continued'!C43:C46)</f>
        <v>83870.5</v>
      </c>
      <c r="D105" s="298">
        <f>AVERAGE('Table - Continued'!D43:D46)</f>
        <v>57957.75</v>
      </c>
      <c r="E105" s="298">
        <f>AVERAGE('Table - Continued'!E43:E46)</f>
        <v>46123.5</v>
      </c>
      <c r="F105" s="298">
        <f>AVERAGE('Table - Continued'!F43:F46)</f>
        <v>40822.5</v>
      </c>
      <c r="G105" s="298">
        <f>AVERAGE('Table - Continued'!G43:G46)</f>
        <v>40022.75</v>
      </c>
      <c r="H105" s="298">
        <f>AVERAGE('Table - Continued'!H43:H46)</f>
        <v>65527</v>
      </c>
      <c r="I105" s="298">
        <f>AVERAGE('Table - Continued'!I43:I46)</f>
        <v>123505.5</v>
      </c>
      <c r="J105" s="298">
        <f>AVERAGE('Table - Continued'!J43:J46)</f>
        <v>82685.75</v>
      </c>
      <c r="K105" s="298">
        <f>AVERAGE('Table - Continued'!K43:K46)</f>
        <v>71615.5</v>
      </c>
      <c r="L105" s="298">
        <f>AVERAGE('Table - Continued'!L43:L46)</f>
        <v>60608.75</v>
      </c>
      <c r="M105" s="298">
        <f>AVERAGE('Table - Continued'!M43:M46)</f>
        <v>55871.75</v>
      </c>
      <c r="N105" s="298">
        <f>AVERAGE('Table - Continued'!N43:N46)</f>
        <v>46892.75</v>
      </c>
      <c r="O105" s="298">
        <f>AVERAGE('Table - Continued'!O43:O46)</f>
        <v>43831</v>
      </c>
      <c r="P105" s="298">
        <f>AVERAGE('Table - Continued'!P43:P46)</f>
        <v>40443.75</v>
      </c>
      <c r="Q105" s="298">
        <f>AVERAGE('Table - Continued'!Q43:Q46)</f>
        <v>44829.25</v>
      </c>
      <c r="R105" s="298">
        <f>AVERAGE('Table - Continued'!R43:R46)</f>
        <v>40327.75</v>
      </c>
      <c r="S105" s="298">
        <f>AVERAGE('Table - Continued'!S43:S46)</f>
        <v>42598.25</v>
      </c>
      <c r="T105" s="298">
        <f>AVERAGE('Table - Continued'!T43:T46)</f>
        <v>162018.75</v>
      </c>
      <c r="U105" s="298"/>
      <c r="V105" s="299">
        <v>44493</v>
      </c>
      <c r="W105" s="36"/>
    </row>
    <row r="106" spans="1:23" x14ac:dyDescent="0.25">
      <c r="A106" s="297">
        <v>44</v>
      </c>
      <c r="B106" s="298">
        <f>AVERAGE('Table - Continued'!B44:B47)</f>
        <v>92125</v>
      </c>
      <c r="C106" s="298">
        <f>AVERAGE('Table - Continued'!C44:C47)</f>
        <v>85921.75</v>
      </c>
      <c r="D106" s="298">
        <f>AVERAGE('Table - Continued'!D44:D47)</f>
        <v>59222</v>
      </c>
      <c r="E106" s="298">
        <f>AVERAGE('Table - Continued'!E44:E47)</f>
        <v>46969.25</v>
      </c>
      <c r="F106" s="298">
        <f>AVERAGE('Table - Continued'!F44:F47)</f>
        <v>42728.75</v>
      </c>
      <c r="G106" s="298">
        <f>AVERAGE('Table - Continued'!G44:G47)</f>
        <v>41923.75</v>
      </c>
      <c r="H106" s="298">
        <f>AVERAGE('Table - Continued'!H44:H47)</f>
        <v>68929.5</v>
      </c>
      <c r="I106" s="298">
        <f>AVERAGE('Table - Continued'!I44:I47)</f>
        <v>125352.25</v>
      </c>
      <c r="J106" s="298">
        <f>AVERAGE('Table - Continued'!J44:J47)</f>
        <v>84197.25</v>
      </c>
      <c r="K106" s="298">
        <f>AVERAGE('Table - Continued'!K44:K47)</f>
        <v>72684.5</v>
      </c>
      <c r="L106" s="298">
        <f>AVERAGE('Table - Continued'!L44:L47)</f>
        <v>63341.5</v>
      </c>
      <c r="M106" s="298">
        <f>AVERAGE('Table - Continued'!M44:M47)</f>
        <v>57558.5</v>
      </c>
      <c r="N106" s="298">
        <f>AVERAGE('Table - Continued'!N44:N47)</f>
        <v>48306</v>
      </c>
      <c r="O106" s="298">
        <f>AVERAGE('Table - Continued'!O44:O47)</f>
        <v>45426.5</v>
      </c>
      <c r="P106" s="298">
        <f>AVERAGE('Table - Continued'!P44:P47)</f>
        <v>41433</v>
      </c>
      <c r="Q106" s="298">
        <f>AVERAGE('Table - Continued'!Q44:Q47)</f>
        <v>45710.5</v>
      </c>
      <c r="R106" s="298">
        <f>AVERAGE('Table - Continued'!R44:R47)</f>
        <v>41778</v>
      </c>
      <c r="S106" s="298">
        <f>AVERAGE('Table - Continued'!S44:S47)</f>
        <v>43918.5</v>
      </c>
      <c r="T106" s="298">
        <f>AVERAGE('Table - Continued'!T44:T47)</f>
        <v>153769.25</v>
      </c>
      <c r="U106" s="298"/>
      <c r="V106" s="299">
        <v>44500</v>
      </c>
    </row>
    <row r="107" spans="1:23" x14ac:dyDescent="0.25">
      <c r="A107" s="297">
        <v>45</v>
      </c>
      <c r="B107" s="298">
        <f>AVERAGE('Table - Continued'!B45:B48)</f>
        <v>95737.5</v>
      </c>
      <c r="C107" s="298">
        <f>AVERAGE('Table - Continued'!C45:C48)</f>
        <v>88730</v>
      </c>
      <c r="D107" s="298">
        <f>AVERAGE('Table - Continued'!D45:D48)</f>
        <v>60842</v>
      </c>
      <c r="E107" s="298">
        <f>AVERAGE('Table - Continued'!E45:E48)</f>
        <v>49280.25</v>
      </c>
      <c r="F107" s="298">
        <f>AVERAGE('Table - Continued'!F45:F48)</f>
        <v>45417.25</v>
      </c>
      <c r="G107" s="298">
        <f>AVERAGE('Table - Continued'!G45:G48)</f>
        <v>44253.25</v>
      </c>
      <c r="H107" s="298">
        <f>AVERAGE('Table - Continued'!H45:H48)</f>
        <v>73108.25</v>
      </c>
      <c r="I107" s="298">
        <f>AVERAGE('Table - Continued'!I45:I48)</f>
        <v>127409</v>
      </c>
      <c r="J107" s="298">
        <f>AVERAGE('Table - Continued'!J45:J48)</f>
        <v>86017</v>
      </c>
      <c r="K107" s="298">
        <f>AVERAGE('Table - Continued'!K45:K48)</f>
        <v>74885.75</v>
      </c>
      <c r="L107" s="298">
        <f>AVERAGE('Table - Continued'!L45:L48)</f>
        <v>65295.25</v>
      </c>
      <c r="M107" s="298">
        <f>AVERAGE('Table - Continued'!M45:M48)</f>
        <v>59175.75</v>
      </c>
      <c r="N107" s="298">
        <f>AVERAGE('Table - Continued'!N45:N48)</f>
        <v>50085.75</v>
      </c>
      <c r="O107" s="298">
        <f>AVERAGE('Table - Continued'!O45:O48)</f>
        <v>47024.5</v>
      </c>
      <c r="P107" s="298">
        <f>AVERAGE('Table - Continued'!P45:P48)</f>
        <v>42964.25</v>
      </c>
      <c r="Q107" s="298">
        <f>AVERAGE('Table - Continued'!Q45:Q48)</f>
        <v>47160.25</v>
      </c>
      <c r="R107" s="298">
        <f>AVERAGE('Table - Continued'!R45:R48)</f>
        <v>43436.5</v>
      </c>
      <c r="S107" s="298">
        <f>AVERAGE('Table - Continued'!S45:S48)</f>
        <v>45485.5</v>
      </c>
      <c r="T107" s="298">
        <f>AVERAGE('Table - Continued'!T45:T48)</f>
        <v>148196.25</v>
      </c>
      <c r="U107" s="298"/>
      <c r="V107" s="299">
        <v>44507</v>
      </c>
    </row>
    <row r="108" spans="1:23" x14ac:dyDescent="0.25">
      <c r="A108" s="297">
        <v>46</v>
      </c>
      <c r="B108" s="298">
        <f>AVERAGE('Table - Continued'!B46:B49)</f>
        <v>100182.25</v>
      </c>
      <c r="C108" s="298">
        <f>AVERAGE('Table - Continued'!C46:C49)</f>
        <v>91186.25</v>
      </c>
      <c r="D108" s="298">
        <f>AVERAGE('Table - Continued'!D46:D49)</f>
        <v>62957.25</v>
      </c>
      <c r="E108" s="298">
        <f>AVERAGE('Table - Continued'!E46:E49)</f>
        <v>51469.5</v>
      </c>
      <c r="F108" s="298">
        <f>AVERAGE('Table - Continued'!F46:F49)</f>
        <v>47757.5</v>
      </c>
      <c r="G108" s="298">
        <f>AVERAGE('Table - Continued'!G46:G49)</f>
        <v>46242</v>
      </c>
      <c r="H108" s="298">
        <f>AVERAGE('Table - Continued'!H46:H49)</f>
        <v>77842</v>
      </c>
      <c r="I108" s="298">
        <f>AVERAGE('Table - Continued'!I46:I49)</f>
        <v>129801.75</v>
      </c>
      <c r="J108" s="298">
        <f>AVERAGE('Table - Continued'!J46:J49)</f>
        <v>88519.5</v>
      </c>
      <c r="K108" s="298">
        <f>AVERAGE('Table - Continued'!K46:K49)</f>
        <v>76958</v>
      </c>
      <c r="L108" s="298">
        <f>AVERAGE('Table - Continued'!L46:L49)</f>
        <v>67082.25</v>
      </c>
      <c r="M108" s="298">
        <f>AVERAGE('Table - Continued'!M46:M49)</f>
        <v>61239.25</v>
      </c>
      <c r="N108" s="298">
        <f>AVERAGE('Table - Continued'!N46:N49)</f>
        <v>52040.25</v>
      </c>
      <c r="O108" s="298">
        <f>AVERAGE('Table - Continued'!O46:O49)</f>
        <v>48939.25</v>
      </c>
      <c r="P108" s="298">
        <f>AVERAGE('Table - Continued'!P46:P49)</f>
        <v>44620.25</v>
      </c>
      <c r="Q108" s="298">
        <f>AVERAGE('Table - Continued'!Q46:Q49)</f>
        <v>48722.75</v>
      </c>
      <c r="R108" s="298">
        <f>AVERAGE('Table - Continued'!R46:R49)</f>
        <v>45219.25</v>
      </c>
      <c r="S108" s="298">
        <f>AVERAGE('Table - Continued'!S46:S49)</f>
        <v>47439.5</v>
      </c>
      <c r="T108" s="298">
        <f>AVERAGE('Table - Continued'!T46:T49)</f>
        <v>147471.75</v>
      </c>
      <c r="U108" s="298"/>
      <c r="V108" s="299">
        <v>44514</v>
      </c>
    </row>
    <row r="109" spans="1:23" x14ac:dyDescent="0.25">
      <c r="A109" s="297">
        <v>47</v>
      </c>
      <c r="B109" s="298">
        <f>AVERAGE('Table - Continued'!B47:B50)</f>
        <v>103173.5</v>
      </c>
      <c r="C109" s="298">
        <f>AVERAGE('Table - Continued'!C47:C50)</f>
        <v>93568.25</v>
      </c>
      <c r="D109" s="298">
        <f>AVERAGE('Table - Continued'!D47:D50)</f>
        <v>64550.5</v>
      </c>
      <c r="E109" s="298">
        <f>AVERAGE('Table - Continued'!E47:E50)</f>
        <v>53355</v>
      </c>
      <c r="F109" s="298">
        <f>AVERAGE('Table - Continued'!F47:F50)</f>
        <v>51308.75</v>
      </c>
      <c r="G109" s="298">
        <f>AVERAGE('Table - Continued'!G47:G50)</f>
        <v>49625.5</v>
      </c>
      <c r="H109" s="298">
        <f>AVERAGE('Table - Continued'!H47:H50)</f>
        <v>82398.75</v>
      </c>
      <c r="I109" s="298">
        <f>AVERAGE('Table - Continued'!I47:I50)</f>
        <v>132491.25</v>
      </c>
      <c r="J109" s="298">
        <f>AVERAGE('Table - Continued'!J47:J50)</f>
        <v>89294.75</v>
      </c>
      <c r="K109" s="298">
        <f>AVERAGE('Table - Continued'!K47:K50)</f>
        <v>79197</v>
      </c>
      <c r="L109" s="298">
        <f>AVERAGE('Table - Continued'!L47:L50)</f>
        <v>71274.75</v>
      </c>
      <c r="M109" s="298">
        <f>AVERAGE('Table - Continued'!M47:M50)</f>
        <v>62611.25</v>
      </c>
      <c r="N109" s="298">
        <f>AVERAGE('Table - Continued'!N47:N50)</f>
        <v>53585.25</v>
      </c>
      <c r="O109" s="298">
        <f>AVERAGE('Table - Continued'!O47:O50)</f>
        <v>50388.75</v>
      </c>
      <c r="P109" s="298">
        <f>AVERAGE('Table - Continued'!P47:P50)</f>
        <v>46008.5</v>
      </c>
      <c r="Q109" s="298">
        <f>AVERAGE('Table - Continued'!Q47:Q50)</f>
        <v>51625.75</v>
      </c>
      <c r="R109" s="298">
        <f>AVERAGE('Table - Continued'!R47:R50)</f>
        <v>48229.5</v>
      </c>
      <c r="S109" s="298">
        <f>AVERAGE('Table - Continued'!S47:S50)</f>
        <v>49528.25</v>
      </c>
      <c r="T109" s="298">
        <f>AVERAGE('Table - Continued'!T47:T50)</f>
        <v>148637.75</v>
      </c>
      <c r="U109" s="298"/>
      <c r="V109" s="299">
        <v>44521</v>
      </c>
    </row>
    <row r="110" spans="1:23" x14ac:dyDescent="0.25">
      <c r="A110" s="297">
        <v>48</v>
      </c>
      <c r="B110" s="298">
        <f>AVERAGE('Table - Continued'!B48:B51)</f>
        <v>107167</v>
      </c>
      <c r="C110" s="298">
        <f>AVERAGE('Table - Continued'!C48:C51)</f>
        <v>97559.75</v>
      </c>
      <c r="D110" s="298">
        <f>AVERAGE('Table - Continued'!D48:D51)</f>
        <v>67269.5</v>
      </c>
      <c r="E110" s="298">
        <f>AVERAGE('Table - Continued'!E48:E51)</f>
        <v>56104.25</v>
      </c>
      <c r="F110" s="298">
        <f>AVERAGE('Table - Continued'!F48:F51)</f>
        <v>55907.25</v>
      </c>
      <c r="G110" s="298">
        <f>AVERAGE('Table - Continued'!G48:G51)</f>
        <v>52513.5</v>
      </c>
      <c r="H110" s="298">
        <f>AVERAGE('Table - Continued'!H48:H51)</f>
        <v>89492.75</v>
      </c>
      <c r="I110" s="298">
        <f>AVERAGE('Table - Continued'!I48:I51)</f>
        <v>136052.75</v>
      </c>
      <c r="J110" s="298">
        <f>AVERAGE('Table - Continued'!J48:J51)</f>
        <v>93534.5</v>
      </c>
      <c r="K110" s="298">
        <f>AVERAGE('Table - Continued'!K48:K51)</f>
        <v>84028.75</v>
      </c>
      <c r="L110" s="298">
        <f>AVERAGE('Table - Continued'!L48:L51)</f>
        <v>73871.75</v>
      </c>
      <c r="M110" s="298">
        <f>AVERAGE('Table - Continued'!M48:M51)</f>
        <v>65452.25</v>
      </c>
      <c r="N110" s="298">
        <f>AVERAGE('Table - Continued'!N48:N51)</f>
        <v>56768.5</v>
      </c>
      <c r="O110" s="298">
        <f>AVERAGE('Table - Continued'!O48:O51)</f>
        <v>52865.75</v>
      </c>
      <c r="P110" s="298">
        <f>AVERAGE('Table - Continued'!P48:P51)</f>
        <v>48520.5</v>
      </c>
      <c r="Q110" s="298">
        <f>AVERAGE('Table - Continued'!Q48:Q51)</f>
        <v>54141.25</v>
      </c>
      <c r="R110" s="298">
        <f>AVERAGE('Table - Continued'!R48:R51)</f>
        <v>50774.5</v>
      </c>
      <c r="S110" s="298">
        <f>AVERAGE('Table - Continued'!S48:S51)</f>
        <v>52890.25</v>
      </c>
      <c r="T110" s="298">
        <f>AVERAGE('Table - Continued'!T48:T51)</f>
        <v>153864</v>
      </c>
      <c r="U110" s="298"/>
      <c r="V110" s="299">
        <v>44528</v>
      </c>
    </row>
    <row r="111" spans="1:23" x14ac:dyDescent="0.25">
      <c r="A111" s="297">
        <v>49</v>
      </c>
      <c r="B111" s="298">
        <f>AVERAGE('Table - Continued'!B49:B52)</f>
        <v>109664.75</v>
      </c>
      <c r="C111" s="298">
        <f>AVERAGE('Table - Continued'!C49:C52)</f>
        <v>100318.5</v>
      </c>
      <c r="D111" s="298">
        <f>AVERAGE('Table - Continued'!D49:D52)</f>
        <v>69904.25</v>
      </c>
      <c r="E111" s="298">
        <f>AVERAGE('Table - Continued'!E49:E52)</f>
        <v>58294</v>
      </c>
      <c r="F111" s="298">
        <f>AVERAGE('Table - Continued'!F49:F52)</f>
        <v>57763.75</v>
      </c>
      <c r="G111" s="298">
        <f>AVERAGE('Table - Continued'!G49:G52)</f>
        <v>55483.25</v>
      </c>
      <c r="H111" s="298">
        <f>AVERAGE('Table - Continued'!H49:H52)</f>
        <v>94656</v>
      </c>
      <c r="I111" s="298">
        <f>AVERAGE('Table - Continued'!I49:I52)</f>
        <v>140330.5</v>
      </c>
      <c r="J111" s="298">
        <f>AVERAGE('Table - Continued'!J49:J52)</f>
        <v>97899.5</v>
      </c>
      <c r="K111" s="298">
        <f>AVERAGE('Table - Continued'!K49:K52)</f>
        <v>87450.25</v>
      </c>
      <c r="L111" s="298">
        <f>AVERAGE('Table - Continued'!L49:L52)</f>
        <v>76636.25</v>
      </c>
      <c r="M111" s="298">
        <f>AVERAGE('Table - Continued'!M49:M52)</f>
        <v>68225</v>
      </c>
      <c r="N111" s="298">
        <f>AVERAGE('Table - Continued'!N49:N52)</f>
        <v>59653.5</v>
      </c>
      <c r="O111" s="298">
        <f>AVERAGE('Table - Continued'!O49:O52)</f>
        <v>55952.5</v>
      </c>
      <c r="P111" s="298">
        <f>AVERAGE('Table - Continued'!P49:P52)</f>
        <v>50844</v>
      </c>
      <c r="Q111" s="298">
        <f>AVERAGE('Table - Continued'!Q49:Q52)</f>
        <v>56213</v>
      </c>
      <c r="R111" s="298">
        <f>AVERAGE('Table - Continued'!R49:R52)</f>
        <v>53045.5</v>
      </c>
      <c r="S111" s="298">
        <f>AVERAGE('Table - Continued'!S49:S52)</f>
        <v>55615</v>
      </c>
      <c r="T111" s="298">
        <f>AVERAGE('Table - Continued'!T49:T52)</f>
        <v>158726.25</v>
      </c>
      <c r="U111" s="298"/>
      <c r="V111" s="299">
        <v>44535</v>
      </c>
    </row>
    <row r="112" spans="1:23" x14ac:dyDescent="0.25">
      <c r="A112" s="297">
        <v>50</v>
      </c>
      <c r="B112" s="298">
        <f>AVERAGE('Table - Continued'!B50:B53)</f>
        <v>111399.25</v>
      </c>
      <c r="C112" s="298">
        <f>AVERAGE('Table - Continued'!C50:C53)</f>
        <v>102355.75</v>
      </c>
      <c r="D112" s="298">
        <f>AVERAGE('Table - Continued'!D50:D53)</f>
        <v>72035</v>
      </c>
      <c r="E112" s="298">
        <f>AVERAGE('Table - Continued'!E50:E53)</f>
        <v>59949.5</v>
      </c>
      <c r="F112" s="298">
        <f>AVERAGE('Table - Continued'!F50:F53)</f>
        <v>60058.5</v>
      </c>
      <c r="G112" s="298">
        <f>AVERAGE('Table - Continued'!G50:G53)</f>
        <v>57934.25</v>
      </c>
      <c r="H112" s="298">
        <f>AVERAGE('Table - Continued'!H50:H53)</f>
        <v>99273.5</v>
      </c>
      <c r="I112" s="298">
        <f>AVERAGE('Table - Continued'!I50:I53)</f>
        <v>143118</v>
      </c>
      <c r="J112" s="298">
        <f>AVERAGE('Table - Continued'!J50:J53)</f>
        <v>100175.25</v>
      </c>
      <c r="K112" s="298">
        <f>AVERAGE('Table - Continued'!K50:K53)</f>
        <v>90008.75</v>
      </c>
      <c r="L112" s="298">
        <f>AVERAGE('Table - Continued'!L50:L53)</f>
        <v>79238.75</v>
      </c>
      <c r="M112" s="298">
        <f>AVERAGE('Table - Continued'!M50:M53)</f>
        <v>70306.75</v>
      </c>
      <c r="N112" s="298">
        <f>AVERAGE('Table - Continued'!N50:N53)</f>
        <v>61819.75</v>
      </c>
      <c r="O112" s="298">
        <f>AVERAGE('Table - Continued'!O50:O53)</f>
        <v>58367.75</v>
      </c>
      <c r="P112" s="298">
        <f>AVERAGE('Table - Continued'!P50:P53)</f>
        <v>53065.5</v>
      </c>
      <c r="Q112" s="298">
        <f>AVERAGE('Table - Continued'!Q50:Q53)</f>
        <v>58242</v>
      </c>
      <c r="R112" s="298">
        <f>AVERAGE('Table - Continued'!R50:R53)</f>
        <v>55518</v>
      </c>
      <c r="S112" s="298">
        <f>AVERAGE('Table - Continued'!S50:S53)</f>
        <v>57899.25</v>
      </c>
      <c r="T112" s="298">
        <f>AVERAGE('Table - Continued'!T50:T53)</f>
        <v>160767.5</v>
      </c>
      <c r="U112" s="298"/>
      <c r="V112" s="299">
        <v>44542</v>
      </c>
    </row>
    <row r="113" spans="1:24" x14ac:dyDescent="0.25">
      <c r="A113" s="297">
        <v>51</v>
      </c>
      <c r="B113" s="298">
        <f>AVERAGE('Table - Continued'!B51:B54)</f>
        <v>113527</v>
      </c>
      <c r="C113" s="298">
        <f>AVERAGE('Table - Continued'!C51:C54)</f>
        <v>103697.25</v>
      </c>
      <c r="D113" s="298">
        <f>AVERAGE('Table - Continued'!D51:D54)</f>
        <v>73964.75</v>
      </c>
      <c r="E113" s="298">
        <f>AVERAGE('Table - Continued'!E51:E54)</f>
        <v>61727.75</v>
      </c>
      <c r="F113" s="298">
        <f>AVERAGE('Table - Continued'!F51:F54)</f>
        <v>61049.75</v>
      </c>
      <c r="G113" s="298">
        <f>AVERAGE('Table - Continued'!G51:G54)</f>
        <v>59313.25</v>
      </c>
      <c r="H113" s="298">
        <f>AVERAGE('Table - Continued'!H51:H54)</f>
        <v>107260.75</v>
      </c>
      <c r="I113" s="298">
        <f>AVERAGE('Table - Continued'!I51:I54)</f>
        <v>144976</v>
      </c>
      <c r="J113" s="298">
        <f>AVERAGE('Table - Continued'!J51:J54)</f>
        <v>102859.25</v>
      </c>
      <c r="K113" s="298">
        <f>AVERAGE('Table - Continued'!K51:K54)</f>
        <v>92638.25</v>
      </c>
      <c r="L113" s="298">
        <f>AVERAGE('Table - Continued'!L51:L54)</f>
        <v>79768</v>
      </c>
      <c r="M113" s="298">
        <f>AVERAGE('Table - Continued'!M51:M54)</f>
        <v>72848.75</v>
      </c>
      <c r="N113" s="298">
        <f>AVERAGE('Table - Continued'!N51:N54)</f>
        <v>63671.5</v>
      </c>
      <c r="O113" s="298">
        <f>AVERAGE('Table - Continued'!O51:O54)</f>
        <v>60355.75</v>
      </c>
      <c r="P113" s="298">
        <f>AVERAGE('Table - Continued'!P51:P54)</f>
        <v>55642.5</v>
      </c>
      <c r="Q113" s="298">
        <f>AVERAGE('Table - Continued'!Q51:Q54)</f>
        <v>59269</v>
      </c>
      <c r="R113" s="298">
        <f>AVERAGE('Table - Continued'!R51:R54)</f>
        <v>56829.75</v>
      </c>
      <c r="S113" s="298">
        <f>AVERAGE('Table - Continued'!S51:S54)</f>
        <v>60008.75</v>
      </c>
      <c r="T113" s="298">
        <f>AVERAGE('Table - Continued'!T51:T54)</f>
        <v>163698</v>
      </c>
      <c r="U113" s="298"/>
      <c r="V113" s="299">
        <v>44549</v>
      </c>
      <c r="X113" s="89"/>
    </row>
    <row r="114" spans="1:24" x14ac:dyDescent="0.25">
      <c r="A114" s="297">
        <v>52</v>
      </c>
      <c r="B114" s="298">
        <f>AVERAGE('Table - Continued'!B52:B55)</f>
        <v>117042</v>
      </c>
      <c r="C114" s="298">
        <f>AVERAGE('Table - Continued'!C52:C55)</f>
        <v>105991.5</v>
      </c>
      <c r="D114" s="298">
        <f>AVERAGE('Table - Continued'!D52:D55)</f>
        <v>76079.25</v>
      </c>
      <c r="E114" s="298">
        <f>AVERAGE('Table - Continued'!E52:E55)</f>
        <v>63388.5</v>
      </c>
      <c r="F114" s="298">
        <f>AVERAGE('Table - Continued'!F52:F55)</f>
        <v>62466</v>
      </c>
      <c r="G114" s="298">
        <f>AVERAGE('Table - Continued'!G52:G55)</f>
        <v>63164.5</v>
      </c>
      <c r="H114" s="298">
        <f>AVERAGE('Table - Continued'!H52:H55)</f>
        <v>115372.25</v>
      </c>
      <c r="I114" s="298">
        <f>AVERAGE('Table - Continued'!I52:I55)</f>
        <v>146223</v>
      </c>
      <c r="J114" s="298">
        <f>AVERAGE('Table - Continued'!J52:J55)</f>
        <v>102902.75</v>
      </c>
      <c r="K114" s="298">
        <f>AVERAGE('Table - Continued'!K52:K55)</f>
        <v>93415.5</v>
      </c>
      <c r="L114" s="298">
        <f>AVERAGE('Table - Continued'!L52:L55)</f>
        <v>82714.5</v>
      </c>
      <c r="M114" s="298">
        <f>AVERAGE('Table - Continued'!M52:M55)</f>
        <v>75212</v>
      </c>
      <c r="N114" s="298">
        <f>AVERAGE('Table - Continued'!N52:N55)</f>
        <v>65384.25</v>
      </c>
      <c r="O114" s="298">
        <f>AVERAGE('Table - Continued'!O52:O55)</f>
        <v>62219</v>
      </c>
      <c r="P114" s="298">
        <f>AVERAGE('Table - Continued'!P52:P55)</f>
        <v>57304.5</v>
      </c>
      <c r="Q114" s="298">
        <f>AVERAGE('Table - Continued'!Q52:Q55)</f>
        <v>61754.5</v>
      </c>
      <c r="R114" s="298">
        <f>AVERAGE('Table - Continued'!R52:R55)</f>
        <v>59864.5</v>
      </c>
      <c r="S114" s="298">
        <f>AVERAGE('Table - Continued'!S52:S55)</f>
        <v>62598.75</v>
      </c>
      <c r="T114" s="298">
        <f>AVERAGE('Table - Continued'!T52:T55)</f>
        <v>167163.25</v>
      </c>
      <c r="U114" s="298"/>
      <c r="V114" s="299">
        <v>44556</v>
      </c>
      <c r="X114" s="89"/>
    </row>
    <row r="115" spans="1:24" x14ac:dyDescent="0.25">
      <c r="A115" s="297">
        <v>53</v>
      </c>
      <c r="B115" s="298"/>
      <c r="C115" s="298"/>
      <c r="D115" s="298"/>
      <c r="E115" s="298">
        <f>AVERAGE('Table - Continued'!E53:E56)</f>
        <v>65532</v>
      </c>
      <c r="F115" s="298"/>
      <c r="G115" s="298"/>
      <c r="H115" s="298"/>
      <c r="I115" s="298"/>
      <c r="J115" s="298"/>
      <c r="K115" s="298">
        <f>AVERAGE('Table - Continued'!K53:K56)</f>
        <v>96966.75</v>
      </c>
      <c r="L115" s="298"/>
      <c r="M115" s="298"/>
      <c r="N115" s="298"/>
      <c r="O115" s="298"/>
      <c r="P115" s="298">
        <f>AVERAGE('Table - Continued'!P53:P56)</f>
        <v>59123.5</v>
      </c>
      <c r="Q115" s="298"/>
      <c r="R115" s="298"/>
      <c r="S115" s="298"/>
      <c r="T115" s="298"/>
      <c r="U115" s="298"/>
      <c r="V115" s="299">
        <v>44563</v>
      </c>
      <c r="X115" s="89"/>
    </row>
    <row r="116" spans="1:24" x14ac:dyDescent="0.25">
      <c r="X116" s="90"/>
    </row>
    <row r="117" spans="1:24" x14ac:dyDescent="0.25">
      <c r="X117" s="91"/>
    </row>
  </sheetData>
  <mergeCells count="2">
    <mergeCell ref="V3:V4"/>
    <mergeCell ref="V61:V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Summary2021</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Haglund, Robert (ESD)</cp:lastModifiedBy>
  <cp:lastPrinted>2020-04-22T23:59:29Z</cp:lastPrinted>
  <dcterms:created xsi:type="dcterms:W3CDTF">2010-07-20T22:16:14Z</dcterms:created>
  <dcterms:modified xsi:type="dcterms:W3CDTF">2021-10-18T21:47:45Z</dcterms:modified>
</cp:coreProperties>
</file>