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3_ncr:1_{DCCA0459-FE6B-48EE-BCC5-E8F5DFDAF0DE}" xr6:coauthVersionLast="46" xr6:coauthVersionMax="46"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8" i="8" l="1"/>
  <c r="U50" i="8"/>
  <c r="U107" i="8" l="1"/>
  <c r="U49" i="8"/>
  <c r="U106" i="8"/>
  <c r="U48" i="8"/>
  <c r="U105" i="8"/>
  <c r="U47" i="8"/>
  <c r="U104" i="8" l="1"/>
  <c r="U46" i="8"/>
  <c r="V42" i="22" l="1"/>
  <c r="U103" i="8"/>
  <c r="U45" i="8"/>
  <c r="U102" i="8" l="1"/>
  <c r="U44" i="8"/>
  <c r="U101" i="8" l="1"/>
  <c r="U43" i="8" l="1"/>
  <c r="U100" i="8"/>
  <c r="U42" i="8"/>
  <c r="U99" i="8"/>
  <c r="U41" i="8"/>
  <c r="U98" i="8"/>
  <c r="U40" i="8"/>
  <c r="U97" i="8"/>
  <c r="U39" i="8"/>
  <c r="U96" i="8"/>
  <c r="U38" i="8"/>
  <c r="U95" i="8"/>
  <c r="U37" i="8"/>
  <c r="U94" i="8" l="1"/>
  <c r="U36" i="8"/>
  <c r="U35" i="8"/>
  <c r="U93" i="8" l="1"/>
  <c r="U92" i="8"/>
  <c r="U34" i="8"/>
  <c r="U91" i="8" l="1"/>
  <c r="U33" i="8" l="1"/>
  <c r="U90" i="8"/>
  <c r="U32" i="8"/>
  <c r="U89" i="8"/>
  <c r="U31" i="8"/>
  <c r="U88" i="8" l="1"/>
  <c r="U30" i="8"/>
  <c r="U87" i="8" l="1"/>
  <c r="U29" i="8"/>
  <c r="U86" i="8" l="1"/>
  <c r="U28" i="8"/>
  <c r="U85" i="8" l="1"/>
  <c r="U27" i="8"/>
  <c r="U84" i="8" l="1"/>
  <c r="U26" i="8"/>
  <c r="U83" i="8" l="1"/>
  <c r="U25" i="8"/>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W42" i="22"/>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<sst xmlns="http://schemas.openxmlformats.org/spreadsheetml/2006/main" count="1674" uniqueCount="258">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</sst>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
      <sz val="11"/>
      <color theme="1"/>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6">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1" fontId="20" fillId="10" borderId="0" xfId="0" applyNumberFormat="1" applyFont="1" applyFill="1"/>
    <xf numFmtId="0" fontId="37" fillId="0" borderId="0" xfId="0" applyFont="1" applyAlignment="1">
      <alignment horizontal="center"/>
    </xf>
    <xf numFmtId="0" fontId="3" fillId="0" borderId="12" xfId="10" quotePrefix="1" applyNumberFormat="1" applyFont="1" applyFill="1" applyBorder="1" applyAlignment="1">
      <alignment horizontal="center"/>
    </xf>
    <xf numFmtId="0" fontId="37" fillId="0" borderId="0" xfId="0" applyFont="1" applyFill="1" applyAlignment="1">
      <alignment horizontal="center"/>
    </xf>
    <xf numFmtId="3" fontId="23" fillId="0" borderId="10"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November 14,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November 14,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20522764863169"/>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R3" sqref="R3"/>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M5" sqref="M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6" customFormat="1" ht="18" x14ac:dyDescent="0.4">
      <c r="B5" s="340">
        <v>2021</v>
      </c>
      <c r="C5" s="354">
        <v>85439</v>
      </c>
      <c r="D5" s="355">
        <v>57904</v>
      </c>
      <c r="E5" s="354">
        <v>53139</v>
      </c>
      <c r="F5" s="354">
        <v>54690</v>
      </c>
      <c r="G5" s="354">
        <v>56073</v>
      </c>
      <c r="H5" s="355">
        <v>101803</v>
      </c>
      <c r="I5" s="354">
        <v>44055</v>
      </c>
      <c r="J5" s="355">
        <v>41671</v>
      </c>
      <c r="K5" s="354">
        <v>53103</v>
      </c>
      <c r="L5" s="354">
        <v>35746</v>
      </c>
      <c r="M5" s="354"/>
      <c r="N5" s="360"/>
    </row>
    <row r="6" spans="2:14" s="308" customFormat="1" ht="18" customHeight="1" x14ac:dyDescent="0.35">
      <c r="B6" s="337">
        <v>2020</v>
      </c>
      <c r="C6" s="260">
        <v>35855</v>
      </c>
      <c r="D6" s="260">
        <v>24894</v>
      </c>
      <c r="E6" s="260">
        <v>406263</v>
      </c>
      <c r="F6" s="260">
        <v>475937</v>
      </c>
      <c r="G6" s="260">
        <v>344973</v>
      </c>
      <c r="H6" s="260">
        <v>126959</v>
      </c>
      <c r="I6" s="260">
        <v>137406</v>
      </c>
      <c r="J6" s="260">
        <v>86383</v>
      </c>
      <c r="K6" s="260">
        <v>80966</v>
      </c>
      <c r="L6" s="260">
        <v>76514</v>
      </c>
      <c r="M6" s="260">
        <v>100553</v>
      </c>
      <c r="N6" s="339">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5" customFormat="1" ht="18" customHeight="1" x14ac:dyDescent="0.35">
      <c r="B10" s="338">
        <v>2016</v>
      </c>
      <c r="C10" s="333">
        <v>35378</v>
      </c>
      <c r="D10" s="334">
        <v>29547</v>
      </c>
      <c r="E10" s="333">
        <v>30963</v>
      </c>
      <c r="F10" s="334">
        <v>28064</v>
      </c>
      <c r="G10" s="333">
        <v>26429</v>
      </c>
      <c r="H10" s="334">
        <v>26532</v>
      </c>
      <c r="I10" s="333">
        <v>26298</v>
      </c>
      <c r="J10" s="334">
        <v>26033</v>
      </c>
      <c r="K10" s="333">
        <v>22767</v>
      </c>
      <c r="L10" s="334">
        <v>29668</v>
      </c>
      <c r="M10" s="333">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13" workbookViewId="0">
      <selection activeCell="Y44" sqref="Y44"/>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5"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42" activePane="bottomRight" state="frozen"/>
      <selection activeCell="ZM5" sqref="ZM5"/>
      <selection pane="topRight" activeCell="ZM5" sqref="ZM5"/>
      <selection pane="bottomLeft" activeCell="ZM5" sqref="ZM5"/>
      <selection pane="bottomRight" activeCell="A48" sqref="A48:XFD48"/>
    </sheetView>
  </sheetViews>
  <sheetFormatPr defaultRowHeight="15.5" x14ac:dyDescent="0.35"/>
  <cols>
    <col min="1" max="1" width="9.1796875" customWidth="1"/>
    <col min="2" max="2" width="10.54296875" style="347" customWidth="1"/>
    <col min="3" max="3" width="10.54296875" style="348" customWidth="1"/>
    <col min="4" max="7" width="9.81640625" style="29" customWidth="1"/>
    <col min="8" max="8" width="11.54296875" style="347" customWidth="1"/>
    <col min="9" max="9" width="11.54296875" style="348" customWidth="1"/>
    <col min="10" max="11" width="10.453125" style="29" customWidth="1"/>
    <col min="12" max="12" width="11.453125" style="29" customWidth="1"/>
    <col min="13" max="13" width="9.81640625" style="29" customWidth="1"/>
    <col min="14" max="14" width="13.453125" style="347" customWidth="1"/>
    <col min="15" max="15" width="13.453125" style="348" customWidth="1"/>
    <col min="16" max="17" width="9.81640625" style="29" customWidth="1"/>
    <col min="18" max="19" width="9.1796875" style="29" customWidth="1"/>
    <col min="20" max="20" width="13.81640625" style="347" customWidth="1"/>
    <col min="21" max="21" width="13.81640625" style="348" customWidth="1"/>
    <col min="22" max="23" width="9.81640625" style="29" customWidth="1"/>
    <col min="24" max="25" width="9.1796875" style="29"/>
  </cols>
  <sheetData>
    <row r="1" spans="1:31" x14ac:dyDescent="0.35">
      <c r="A1" s="365" t="s">
        <v>240</v>
      </c>
      <c r="B1" s="349">
        <v>2020</v>
      </c>
      <c r="C1" s="350">
        <v>2021</v>
      </c>
      <c r="D1" s="72" t="s">
        <v>219</v>
      </c>
      <c r="E1" s="72" t="s">
        <v>219</v>
      </c>
      <c r="F1" s="72" t="s">
        <v>220</v>
      </c>
      <c r="G1" s="72" t="s">
        <v>220</v>
      </c>
      <c r="H1" s="351">
        <v>2020</v>
      </c>
      <c r="I1" s="57">
        <v>2021</v>
      </c>
      <c r="J1" s="44" t="s">
        <v>219</v>
      </c>
      <c r="K1" s="44" t="s">
        <v>219</v>
      </c>
      <c r="L1" s="44" t="s">
        <v>220</v>
      </c>
      <c r="M1" s="44" t="s">
        <v>220</v>
      </c>
      <c r="N1" s="349">
        <v>2020</v>
      </c>
      <c r="O1" s="350">
        <v>2021</v>
      </c>
      <c r="P1" s="72" t="s">
        <v>219</v>
      </c>
      <c r="Q1" s="72" t="s">
        <v>219</v>
      </c>
      <c r="R1" s="72" t="s">
        <v>220</v>
      </c>
      <c r="S1" s="72" t="s">
        <v>220</v>
      </c>
      <c r="T1" s="351">
        <v>2020</v>
      </c>
      <c r="U1" s="57">
        <v>2021</v>
      </c>
      <c r="V1" s="44" t="s">
        <v>219</v>
      </c>
      <c r="W1" s="44" t="s">
        <v>219</v>
      </c>
      <c r="X1" s="44" t="s">
        <v>220</v>
      </c>
      <c r="Y1" s="44" t="s">
        <v>220</v>
      </c>
      <c r="Z1" s="29"/>
      <c r="AA1" s="29"/>
    </row>
    <row r="2" spans="1:31" x14ac:dyDescent="0.35">
      <c r="A2" s="365"/>
      <c r="B2" s="349" t="s">
        <v>244</v>
      </c>
      <c r="C2" s="350" t="s">
        <v>244</v>
      </c>
      <c r="D2" s="72" t="s">
        <v>221</v>
      </c>
      <c r="E2" s="72" t="s">
        <v>222</v>
      </c>
      <c r="F2" s="72" t="s">
        <v>221</v>
      </c>
      <c r="G2" s="72" t="s">
        <v>222</v>
      </c>
      <c r="H2" s="351" t="s">
        <v>217</v>
      </c>
      <c r="I2" s="57" t="s">
        <v>217</v>
      </c>
      <c r="J2" s="44" t="s">
        <v>221</v>
      </c>
      <c r="K2" s="44" t="s">
        <v>222</v>
      </c>
      <c r="L2" s="44" t="s">
        <v>221</v>
      </c>
      <c r="M2" s="44" t="s">
        <v>222</v>
      </c>
      <c r="N2" s="349" t="s">
        <v>253</v>
      </c>
      <c r="O2" s="350" t="s">
        <v>253</v>
      </c>
      <c r="P2" s="72" t="s">
        <v>221</v>
      </c>
      <c r="Q2" s="72" t="s">
        <v>222</v>
      </c>
      <c r="R2" s="72" t="s">
        <v>221</v>
      </c>
      <c r="S2" s="72" t="s">
        <v>222</v>
      </c>
      <c r="T2" s="351"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3">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3">
        <f>ROUND(X3/T3,2)</f>
        <v>1.64</v>
      </c>
      <c r="Z3" s="196"/>
      <c r="AA3" s="196"/>
      <c r="AB3" s="196"/>
      <c r="AC3" s="196"/>
    </row>
    <row r="4" spans="1:31" s="192" customFormat="1" x14ac:dyDescent="0.35">
      <c r="A4" s="192">
        <v>2</v>
      </c>
      <c r="B4" s="190">
        <v>8974</v>
      </c>
      <c r="C4" s="244">
        <f>'Table - Initials'!U5</f>
        <v>19212</v>
      </c>
      <c r="D4" s="352">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3">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3">
        <f>ROUND(X4/T4,2)</f>
        <v>1.56</v>
      </c>
      <c r="Z4" s="196"/>
      <c r="AA4" s="196"/>
      <c r="AB4" s="196"/>
      <c r="AC4" s="200"/>
      <c r="AD4" s="196"/>
      <c r="AE4" s="200"/>
    </row>
    <row r="5" spans="1:31" s="192" customFormat="1" x14ac:dyDescent="0.35">
      <c r="A5" s="192">
        <v>3</v>
      </c>
      <c r="B5" s="190">
        <v>7928</v>
      </c>
      <c r="C5" s="244">
        <f>'Table - Initials'!U6</f>
        <v>16461</v>
      </c>
      <c r="D5" s="352">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3">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3">
        <f t="shared" ref="Y5:Y54" si="14">ROUND(X5/T5,2)</f>
        <v>1.39</v>
      </c>
      <c r="Z5" s="196"/>
      <c r="AA5" s="196"/>
      <c r="AB5" s="196"/>
      <c r="AC5" s="200"/>
      <c r="AD5" s="196"/>
      <c r="AE5" s="200"/>
    </row>
    <row r="6" spans="1:31" s="192" customFormat="1" x14ac:dyDescent="0.35">
      <c r="A6" s="192">
        <v>4</v>
      </c>
      <c r="B6" s="190">
        <v>6527</v>
      </c>
      <c r="C6" s="244">
        <f>'Table - Initials'!U7</f>
        <v>16102</v>
      </c>
      <c r="D6" s="352">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3">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3">
        <f t="shared" si="14"/>
        <v>1.4</v>
      </c>
      <c r="Z6" s="196"/>
      <c r="AA6" s="196"/>
      <c r="AB6" s="196"/>
      <c r="AC6" s="200"/>
      <c r="AD6" s="196"/>
      <c r="AE6" s="200"/>
    </row>
    <row r="7" spans="1:31" s="192" customFormat="1" x14ac:dyDescent="0.35">
      <c r="A7" s="192">
        <v>5</v>
      </c>
      <c r="B7" s="190">
        <v>7062</v>
      </c>
      <c r="C7" s="244">
        <f>'Table - Initials'!U8</f>
        <v>15644</v>
      </c>
      <c r="D7" s="352">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3">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3">
        <f t="shared" si="14"/>
        <v>1.38</v>
      </c>
      <c r="Z7" s="196"/>
      <c r="AA7" s="196"/>
      <c r="AB7" s="196"/>
      <c r="AC7" s="200"/>
      <c r="AD7" s="196"/>
      <c r="AE7" s="200"/>
    </row>
    <row r="8" spans="1:31" s="192" customFormat="1" x14ac:dyDescent="0.35">
      <c r="A8" s="192">
        <v>6</v>
      </c>
      <c r="B8" s="190">
        <v>6203</v>
      </c>
      <c r="C8" s="244">
        <f>'Table - Initials'!U9</f>
        <v>13607</v>
      </c>
      <c r="D8" s="352">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3">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3">
        <f t="shared" si="14"/>
        <v>1.35</v>
      </c>
      <c r="Z8" s="196"/>
      <c r="AA8" s="196"/>
      <c r="AB8" s="196"/>
      <c r="AC8" s="200"/>
      <c r="AD8" s="196"/>
      <c r="AE8" s="200"/>
    </row>
    <row r="9" spans="1:31" s="192" customFormat="1" x14ac:dyDescent="0.35">
      <c r="A9" s="192">
        <v>7</v>
      </c>
      <c r="B9" s="190">
        <v>5507</v>
      </c>
      <c r="C9" s="244">
        <f>'Table - Initials'!U10</f>
        <v>14043</v>
      </c>
      <c r="D9" s="352">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3">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3">
        <f t="shared" si="14"/>
        <v>1.35</v>
      </c>
      <c r="Z9" s="196"/>
      <c r="AA9" s="196"/>
      <c r="AB9" s="196"/>
      <c r="AC9" s="200"/>
      <c r="AD9" s="196"/>
      <c r="AE9" s="200"/>
    </row>
    <row r="10" spans="1:31" s="192" customFormat="1" x14ac:dyDescent="0.35">
      <c r="A10" s="192">
        <v>8</v>
      </c>
      <c r="B10" s="190">
        <v>5687</v>
      </c>
      <c r="C10" s="244">
        <f>'Table - Initials'!U11</f>
        <v>12958</v>
      </c>
      <c r="D10" s="352">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3">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3">
        <f t="shared" si="14"/>
        <v>1.32</v>
      </c>
      <c r="Z10" s="196"/>
      <c r="AA10" s="196"/>
      <c r="AB10" s="196"/>
      <c r="AC10" s="200"/>
      <c r="AD10" s="196"/>
      <c r="AE10" s="200"/>
    </row>
    <row r="11" spans="1:31" s="192" customFormat="1" x14ac:dyDescent="0.35">
      <c r="A11" s="192">
        <v>9</v>
      </c>
      <c r="B11" s="190">
        <v>6548</v>
      </c>
      <c r="C11" s="244">
        <f>'Table - Initials'!U12</f>
        <v>11760</v>
      </c>
      <c r="D11" s="352">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3">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3">
        <f t="shared" si="14"/>
        <v>1.28</v>
      </c>
      <c r="Z11" s="196"/>
      <c r="AA11" s="196"/>
      <c r="AB11" s="196"/>
      <c r="AC11" s="200"/>
      <c r="AD11" s="196"/>
      <c r="AE11" s="200"/>
    </row>
    <row r="12" spans="1:31" s="192" customFormat="1" x14ac:dyDescent="0.35">
      <c r="A12" s="192">
        <v>10</v>
      </c>
      <c r="B12" s="190">
        <v>14154</v>
      </c>
      <c r="C12" s="244">
        <f>'Table - Initials'!U13</f>
        <v>11699</v>
      </c>
      <c r="D12" s="352">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3">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3">
        <f t="shared" si="14"/>
        <v>1.24</v>
      </c>
      <c r="Z12" s="196"/>
      <c r="AA12" s="196"/>
      <c r="AB12" s="196"/>
      <c r="AC12" s="200"/>
      <c r="AD12" s="196"/>
      <c r="AE12" s="200"/>
    </row>
    <row r="13" spans="1:31" s="192" customFormat="1" x14ac:dyDescent="0.35">
      <c r="A13" s="192">
        <v>11</v>
      </c>
      <c r="B13" s="190">
        <v>128962</v>
      </c>
      <c r="C13" s="244">
        <f>'Table - Initials'!U14</f>
        <v>11398</v>
      </c>
      <c r="D13" s="352">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3">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3">
        <f t="shared" si="14"/>
        <v>1.1000000000000001</v>
      </c>
      <c r="Z13" s="196"/>
      <c r="AA13" s="196"/>
      <c r="AB13" s="196"/>
      <c r="AC13" s="200"/>
      <c r="AD13" s="196"/>
      <c r="AE13" s="200"/>
    </row>
    <row r="14" spans="1:31" s="192" customFormat="1" x14ac:dyDescent="0.35">
      <c r="A14" s="192">
        <v>12</v>
      </c>
      <c r="B14" s="190">
        <v>181975</v>
      </c>
      <c r="C14" s="244">
        <v>11455</v>
      </c>
      <c r="D14" s="352">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3">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3">
        <f t="shared" si="14"/>
        <v>0.37</v>
      </c>
      <c r="Z14" s="196"/>
      <c r="AA14" s="196"/>
      <c r="AB14" s="196"/>
      <c r="AC14" s="200"/>
      <c r="AD14" s="196"/>
      <c r="AE14" s="200"/>
    </row>
    <row r="15" spans="1:31" s="192" customFormat="1" x14ac:dyDescent="0.35">
      <c r="A15" s="192">
        <v>13</v>
      </c>
      <c r="B15" s="190">
        <v>170063</v>
      </c>
      <c r="C15" s="244">
        <f>'Table - Initials'!U16</f>
        <v>11863</v>
      </c>
      <c r="D15" s="352">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3">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3">
        <f t="shared" si="14"/>
        <v>-0.28000000000000003</v>
      </c>
      <c r="Z15" s="196"/>
      <c r="AA15" s="196"/>
      <c r="AB15" s="196"/>
      <c r="AC15" s="200"/>
      <c r="AD15" s="196"/>
      <c r="AE15" s="200"/>
    </row>
    <row r="16" spans="1:31" s="192" customFormat="1" x14ac:dyDescent="0.35">
      <c r="A16" s="192">
        <v>14</v>
      </c>
      <c r="B16" s="190">
        <v>143241</v>
      </c>
      <c r="C16" s="244">
        <f>'Table - Initials'!U17</f>
        <v>17281</v>
      </c>
      <c r="D16" s="352">
        <f t="shared" si="5"/>
        <v>5418</v>
      </c>
      <c r="E16" s="194">
        <f t="shared" si="15"/>
        <v>0.45671415324959957</v>
      </c>
      <c r="F16" s="190">
        <f t="shared" si="0"/>
        <v>-125960</v>
      </c>
      <c r="G16" s="195">
        <f t="shared" si="1"/>
        <v>-0.88</v>
      </c>
      <c r="H16" s="191">
        <v>435891</v>
      </c>
      <c r="I16" s="163">
        <f>'Table - Continued'!U17</f>
        <v>87505</v>
      </c>
      <c r="J16" s="197">
        <f t="shared" si="6"/>
        <v>-3609</v>
      </c>
      <c r="K16" s="198">
        <f t="shared" si="7"/>
        <v>-3.9609719691814649E-2</v>
      </c>
      <c r="L16" s="191">
        <f t="shared" si="2"/>
        <v>-348386</v>
      </c>
      <c r="M16" s="353">
        <f t="shared" si="3"/>
        <v>-0.8</v>
      </c>
      <c r="N16" s="190">
        <v>156060.25</v>
      </c>
      <c r="O16" s="244">
        <f>'Table - Moving Averages'!U18</f>
        <v>12999.25</v>
      </c>
      <c r="P16" s="190">
        <f t="shared" si="8"/>
        <v>1395.5</v>
      </c>
      <c r="Q16" s="199">
        <f t="shared" si="9"/>
        <v>0.12026284606269524</v>
      </c>
      <c r="R16" s="190">
        <f t="shared" si="10"/>
        <v>-143061</v>
      </c>
      <c r="S16" s="195">
        <f t="shared" si="11"/>
        <v>-0.92</v>
      </c>
      <c r="T16" s="191">
        <v>239944</v>
      </c>
      <c r="U16" s="163">
        <f>'Table - Moving Averages'!U76</f>
        <v>96910.5</v>
      </c>
      <c r="V16" s="197">
        <f t="shared" si="12"/>
        <v>-7780.25</v>
      </c>
      <c r="W16" s="198">
        <f t="shared" si="13"/>
        <v>-7.431649883108106E-2</v>
      </c>
      <c r="X16" s="191">
        <f t="shared" si="4"/>
        <v>-143033.5</v>
      </c>
      <c r="Y16" s="353">
        <f t="shared" si="14"/>
        <v>-0.6</v>
      </c>
      <c r="Z16" s="196"/>
      <c r="AA16" s="196"/>
      <c r="AB16" s="196"/>
      <c r="AC16" s="200"/>
      <c r="AD16" s="196"/>
      <c r="AE16" s="200"/>
    </row>
    <row r="17" spans="1:31" s="192" customFormat="1" x14ac:dyDescent="0.35">
      <c r="A17" s="192">
        <v>15</v>
      </c>
      <c r="B17" s="190">
        <v>82435</v>
      </c>
      <c r="C17" s="244">
        <f>'Table - Initials'!U18</f>
        <v>13216</v>
      </c>
      <c r="D17" s="352">
        <f t="shared" si="5"/>
        <v>-4065</v>
      </c>
      <c r="E17" s="194">
        <f t="shared" si="15"/>
        <v>-0.23522944274058213</v>
      </c>
      <c r="F17" s="190">
        <f t="shared" si="0"/>
        <v>-69219</v>
      </c>
      <c r="G17" s="195">
        <f t="shared" si="1"/>
        <v>-0.84</v>
      </c>
      <c r="H17" s="191">
        <v>523126</v>
      </c>
      <c r="I17" s="163">
        <f>'Table - Continued'!U18</f>
        <v>80139</v>
      </c>
      <c r="J17" s="197">
        <f t="shared" si="6"/>
        <v>-7366</v>
      </c>
      <c r="K17" s="198">
        <f t="shared" si="7"/>
        <v>-8.4178046968744646E-2</v>
      </c>
      <c r="L17" s="191">
        <f t="shared" si="2"/>
        <v>-442987</v>
      </c>
      <c r="M17" s="353">
        <f t="shared" si="3"/>
        <v>-0.85</v>
      </c>
      <c r="N17" s="190">
        <v>144428.5</v>
      </c>
      <c r="O17" s="244">
        <f>'Table - Moving Averages'!U19</f>
        <v>13453.75</v>
      </c>
      <c r="P17" s="190">
        <f t="shared" si="8"/>
        <v>454.5</v>
      </c>
      <c r="Q17" s="199">
        <f>P17/O16</f>
        <v>3.4963555589745565E-2</v>
      </c>
      <c r="R17" s="190">
        <f t="shared" si="10"/>
        <v>-130974.75</v>
      </c>
      <c r="S17" s="195">
        <f t="shared" si="11"/>
        <v>-0.91</v>
      </c>
      <c r="T17" s="191">
        <v>355188.25</v>
      </c>
      <c r="U17" s="163">
        <f>'Table - Moving Averages'!U77</f>
        <v>89291.5</v>
      </c>
      <c r="V17" s="197">
        <f t="shared" si="12"/>
        <v>-7619</v>
      </c>
      <c r="W17" s="198">
        <f t="shared" si="13"/>
        <v>-7.8618931901083988E-2</v>
      </c>
      <c r="X17" s="191">
        <f t="shared" si="4"/>
        <v>-265896.75</v>
      </c>
      <c r="Y17" s="353">
        <f t="shared" si="14"/>
        <v>-0.75</v>
      </c>
      <c r="Z17" s="196"/>
      <c r="AA17" s="196"/>
      <c r="AB17" s="196"/>
      <c r="AC17" s="200"/>
      <c r="AD17" s="196"/>
      <c r="AE17" s="200"/>
    </row>
    <row r="18" spans="1:31" s="192" customFormat="1" x14ac:dyDescent="0.35">
      <c r="A18" s="192">
        <v>16</v>
      </c>
      <c r="B18" s="190">
        <v>137604</v>
      </c>
      <c r="C18" s="244">
        <f>'Table - Initials'!U19</f>
        <v>11629</v>
      </c>
      <c r="D18" s="352">
        <f t="shared" si="5"/>
        <v>-1587</v>
      </c>
      <c r="E18" s="194">
        <f t="shared" si="15"/>
        <v>-0.1200817191283293</v>
      </c>
      <c r="F18" s="190">
        <f t="shared" si="0"/>
        <v>-125975</v>
      </c>
      <c r="G18" s="195">
        <f t="shared" si="1"/>
        <v>-0.92</v>
      </c>
      <c r="H18" s="191">
        <v>558103</v>
      </c>
      <c r="I18" s="163">
        <f>'Table - Continued'!U19</f>
        <v>74975</v>
      </c>
      <c r="J18" s="197">
        <f t="shared" si="6"/>
        <v>-5164</v>
      </c>
      <c r="K18" s="198">
        <f t="shared" si="7"/>
        <v>-6.4438038907398396E-2</v>
      </c>
      <c r="L18" s="191">
        <f t="shared" si="2"/>
        <v>-483128</v>
      </c>
      <c r="M18" s="353">
        <f t="shared" si="3"/>
        <v>-0.87</v>
      </c>
      <c r="N18" s="190">
        <v>133335.75</v>
      </c>
      <c r="O18" s="244">
        <f>'Table - Moving Averages'!U20</f>
        <v>13497.25</v>
      </c>
      <c r="P18" s="190">
        <f t="shared" si="8"/>
        <v>43.5</v>
      </c>
      <c r="Q18" s="199">
        <f t="shared" si="9"/>
        <v>3.2332992660039023E-3</v>
      </c>
      <c r="R18" s="190">
        <f t="shared" si="10"/>
        <v>-119838.5</v>
      </c>
      <c r="S18" s="195">
        <f t="shared" si="11"/>
        <v>-0.9</v>
      </c>
      <c r="T18" s="191">
        <v>455617.25</v>
      </c>
      <c r="U18" s="163">
        <f>'Table - Moving Averages'!U78</f>
        <v>83433.25</v>
      </c>
      <c r="V18" s="197">
        <f t="shared" si="12"/>
        <v>-5858.25</v>
      </c>
      <c r="W18" s="198">
        <f t="shared" si="13"/>
        <v>-6.5608148591971241E-2</v>
      </c>
      <c r="X18" s="191">
        <f t="shared" si="4"/>
        <v>-372184</v>
      </c>
      <c r="Y18" s="353">
        <f t="shared" si="14"/>
        <v>-0.82</v>
      </c>
      <c r="Z18" s="196"/>
      <c r="AA18" s="196"/>
      <c r="AB18" s="196"/>
      <c r="AC18" s="200"/>
      <c r="AD18" s="196"/>
      <c r="AE18" s="200"/>
    </row>
    <row r="19" spans="1:31" s="192" customFormat="1" x14ac:dyDescent="0.35">
      <c r="A19" s="192">
        <v>17</v>
      </c>
      <c r="B19" s="190">
        <v>100762</v>
      </c>
      <c r="C19" s="244">
        <f>'Table - Initials'!U20</f>
        <v>10507</v>
      </c>
      <c r="D19" s="352">
        <f t="shared" si="5"/>
        <v>-1122</v>
      </c>
      <c r="E19" s="194">
        <f t="shared" si="15"/>
        <v>-9.6482930604523176E-2</v>
      </c>
      <c r="F19" s="190">
        <f t="shared" si="0"/>
        <v>-90255</v>
      </c>
      <c r="G19" s="195">
        <f t="shared" si="1"/>
        <v>-0.9</v>
      </c>
      <c r="H19" s="191">
        <v>586907</v>
      </c>
      <c r="I19" s="163">
        <f>'Table - Continued'!U20</f>
        <v>73550</v>
      </c>
      <c r="J19" s="197">
        <f t="shared" si="6"/>
        <v>-1425</v>
      </c>
      <c r="K19" s="198">
        <f t="shared" si="7"/>
        <v>-1.9006335445148383E-2</v>
      </c>
      <c r="L19" s="191">
        <f t="shared" si="2"/>
        <v>-513357</v>
      </c>
      <c r="M19" s="353">
        <f t="shared" si="3"/>
        <v>-0.87</v>
      </c>
      <c r="N19" s="190">
        <v>116010.5</v>
      </c>
      <c r="O19" s="244">
        <f>'Table - Moving Averages'!U21</f>
        <v>13158.25</v>
      </c>
      <c r="P19" s="190">
        <f t="shared" si="8"/>
        <v>-339</v>
      </c>
      <c r="Q19" s="199">
        <f t="shared" si="9"/>
        <v>-2.5116227379651409E-2</v>
      </c>
      <c r="R19" s="190">
        <f t="shared" si="10"/>
        <v>-102852.25</v>
      </c>
      <c r="S19" s="195">
        <f t="shared" si="11"/>
        <v>-0.89</v>
      </c>
      <c r="T19" s="191">
        <v>526006.75</v>
      </c>
      <c r="U19" s="163">
        <f>'Table - Moving Averages'!U79</f>
        <v>79042.25</v>
      </c>
      <c r="V19" s="197">
        <f t="shared" si="12"/>
        <v>-4391</v>
      </c>
      <c r="W19" s="198">
        <f t="shared" si="13"/>
        <v>-5.2628897951356321E-2</v>
      </c>
      <c r="X19" s="191">
        <f t="shared" si="4"/>
        <v>-446964.5</v>
      </c>
      <c r="Y19" s="353">
        <f t="shared" si="14"/>
        <v>-0.85</v>
      </c>
      <c r="Z19" s="196"/>
      <c r="AA19" s="196"/>
      <c r="AB19" s="196"/>
      <c r="AC19" s="200"/>
      <c r="AD19" s="196"/>
      <c r="AE19" s="200"/>
    </row>
    <row r="20" spans="1:31" s="192" customFormat="1" x14ac:dyDescent="0.35">
      <c r="A20" s="192">
        <v>18</v>
      </c>
      <c r="B20" s="190">
        <v>109425</v>
      </c>
      <c r="C20" s="244">
        <f>'Table - Initials'!U21</f>
        <v>16605</v>
      </c>
      <c r="D20" s="352">
        <f t="shared" si="5"/>
        <v>6098</v>
      </c>
      <c r="E20" s="194">
        <f t="shared" si="15"/>
        <v>0.58037498810316934</v>
      </c>
      <c r="F20" s="190">
        <f t="shared" si="0"/>
        <v>-92820</v>
      </c>
      <c r="G20" s="195">
        <f t="shared" si="1"/>
        <v>-0.85</v>
      </c>
      <c r="H20" s="191">
        <v>721127</v>
      </c>
      <c r="I20" s="163">
        <f>'Table - Continued'!U21</f>
        <v>70985</v>
      </c>
      <c r="J20" s="197">
        <f t="shared" si="6"/>
        <v>-2565</v>
      </c>
      <c r="K20" s="198">
        <f t="shared" si="7"/>
        <v>-3.4874235214140042E-2</v>
      </c>
      <c r="L20" s="191">
        <f t="shared" si="2"/>
        <v>-650142</v>
      </c>
      <c r="M20" s="353">
        <f t="shared" si="3"/>
        <v>-0.9</v>
      </c>
      <c r="N20" s="190">
        <v>107556.5</v>
      </c>
      <c r="O20" s="244">
        <f>'Table - Moving Averages'!U22</f>
        <v>12989.25</v>
      </c>
      <c r="P20" s="190">
        <f t="shared" si="8"/>
        <v>-169</v>
      </c>
      <c r="Q20" s="199">
        <f t="shared" si="9"/>
        <v>-1.2843653221363023E-2</v>
      </c>
      <c r="R20" s="190">
        <f t="shared" si="10"/>
        <v>-94567.25</v>
      </c>
      <c r="S20" s="195">
        <f t="shared" si="11"/>
        <v>-0.88</v>
      </c>
      <c r="T20" s="191">
        <v>597315.75</v>
      </c>
      <c r="U20" s="163">
        <f>'Table - Moving Averages'!U80</f>
        <v>74912.25</v>
      </c>
      <c r="V20" s="197">
        <f t="shared" si="12"/>
        <v>-4130</v>
      </c>
      <c r="W20" s="198">
        <f t="shared" si="13"/>
        <v>-5.2250536896406671E-2</v>
      </c>
      <c r="X20" s="191">
        <f t="shared" si="4"/>
        <v>-522403.5</v>
      </c>
      <c r="Y20" s="353">
        <f t="shared" si="14"/>
        <v>-0.87</v>
      </c>
      <c r="Z20" s="196"/>
      <c r="AA20" s="196"/>
      <c r="AB20" s="196"/>
      <c r="AC20" s="200"/>
      <c r="AD20" s="196"/>
      <c r="AE20" s="200"/>
    </row>
    <row r="21" spans="1:31" s="192" customFormat="1" x14ac:dyDescent="0.35">
      <c r="A21" s="192">
        <v>19</v>
      </c>
      <c r="B21" s="190">
        <v>138733</v>
      </c>
      <c r="C21" s="244">
        <f>'Table - Initials'!U22</f>
        <v>19619</v>
      </c>
      <c r="D21" s="352">
        <f t="shared" si="5"/>
        <v>3014</v>
      </c>
      <c r="E21" s="194">
        <f t="shared" si="15"/>
        <v>0.18151159289370672</v>
      </c>
      <c r="F21" s="190">
        <f t="shared" si="0"/>
        <v>-119114</v>
      </c>
      <c r="G21" s="195">
        <f t="shared" si="1"/>
        <v>-0.86</v>
      </c>
      <c r="H21" s="191">
        <v>1026321</v>
      </c>
      <c r="I21" s="163">
        <f>'Table - Continued'!U22</f>
        <v>91356</v>
      </c>
      <c r="J21" s="197">
        <f t="shared" si="6"/>
        <v>20371</v>
      </c>
      <c r="K21" s="198">
        <f t="shared" si="7"/>
        <v>0.28697612171585546</v>
      </c>
      <c r="L21" s="191">
        <f t="shared" si="2"/>
        <v>-934965</v>
      </c>
      <c r="M21" s="353">
        <f t="shared" si="3"/>
        <v>-0.91</v>
      </c>
      <c r="N21" s="190">
        <v>121631</v>
      </c>
      <c r="O21" s="244">
        <f>'Table - Moving Averages'!U23</f>
        <v>14590</v>
      </c>
      <c r="P21" s="190">
        <f t="shared" si="8"/>
        <v>1600.75</v>
      </c>
      <c r="Q21" s="199">
        <f t="shared" si="9"/>
        <v>0.12323652250899783</v>
      </c>
      <c r="R21" s="190">
        <f t="shared" si="10"/>
        <v>-107041</v>
      </c>
      <c r="S21" s="195">
        <f t="shared" si="11"/>
        <v>-0.88</v>
      </c>
      <c r="T21" s="191">
        <v>723114.5</v>
      </c>
      <c r="U21" s="163">
        <f>'Table - Moving Averages'!U81</f>
        <v>77716.5</v>
      </c>
      <c r="V21" s="197">
        <f t="shared" si="12"/>
        <v>2804.25</v>
      </c>
      <c r="W21" s="198">
        <f t="shared" si="13"/>
        <v>3.7433797543125459E-2</v>
      </c>
      <c r="X21" s="191">
        <f t="shared" si="4"/>
        <v>-645398</v>
      </c>
      <c r="Y21" s="353">
        <f t="shared" si="14"/>
        <v>-0.89</v>
      </c>
      <c r="Z21" s="196"/>
      <c r="AA21" s="196"/>
      <c r="AB21" s="196"/>
      <c r="AC21" s="200"/>
      <c r="AD21" s="196"/>
      <c r="AE21" s="200"/>
    </row>
    <row r="22" spans="1:31" s="192" customFormat="1" x14ac:dyDescent="0.35">
      <c r="A22" s="192">
        <v>20</v>
      </c>
      <c r="B22" s="190">
        <v>48445</v>
      </c>
      <c r="C22" s="244">
        <f>'Table - Initials'!U23</f>
        <v>11666</v>
      </c>
      <c r="D22" s="352">
        <f t="shared" si="5"/>
        <v>-7953</v>
      </c>
      <c r="E22" s="194">
        <f t="shared" si="15"/>
        <v>-0.40537234313675519</v>
      </c>
      <c r="F22" s="190">
        <f t="shared" si="0"/>
        <v>-36779</v>
      </c>
      <c r="G22" s="195">
        <f t="shared" si="1"/>
        <v>-0.76</v>
      </c>
      <c r="H22" s="191">
        <v>577096</v>
      </c>
      <c r="I22" s="163">
        <f>'Table - Continued'!U23</f>
        <v>76371</v>
      </c>
      <c r="J22" s="197">
        <f t="shared" si="6"/>
        <v>-14985</v>
      </c>
      <c r="K22" s="198">
        <f t="shared" si="7"/>
        <v>-0.16402863522921318</v>
      </c>
      <c r="L22" s="191">
        <f t="shared" si="2"/>
        <v>-500725</v>
      </c>
      <c r="M22" s="353">
        <f t="shared" si="3"/>
        <v>-0.87</v>
      </c>
      <c r="N22" s="190">
        <v>99341.25</v>
      </c>
      <c r="O22" s="244">
        <f>'Table - Moving Averages'!U24</f>
        <v>14599.25</v>
      </c>
      <c r="P22" s="190">
        <f t="shared" si="8"/>
        <v>9.25</v>
      </c>
      <c r="Q22" s="199">
        <f t="shared" si="9"/>
        <v>6.3399588759424262E-4</v>
      </c>
      <c r="R22" s="190">
        <f t="shared" si="10"/>
        <v>-84742</v>
      </c>
      <c r="S22" s="195">
        <f t="shared" si="11"/>
        <v>-0.85</v>
      </c>
      <c r="T22" s="191">
        <v>727862.75</v>
      </c>
      <c r="U22" s="163">
        <f>'Table - Moving Averages'!U82</f>
        <v>78065.5</v>
      </c>
      <c r="V22" s="197">
        <f t="shared" si="12"/>
        <v>349</v>
      </c>
      <c r="W22" s="198">
        <f t="shared" si="13"/>
        <v>4.4906808721442678E-3</v>
      </c>
      <c r="X22" s="191">
        <f t="shared" si="4"/>
        <v>-649797.25</v>
      </c>
      <c r="Y22" s="353">
        <f t="shared" si="14"/>
        <v>-0.89</v>
      </c>
      <c r="Z22" s="196"/>
      <c r="AA22" s="196"/>
      <c r="AB22" s="196"/>
      <c r="AC22" s="200"/>
      <c r="AD22" s="196"/>
      <c r="AE22" s="200"/>
    </row>
    <row r="23" spans="1:31" s="192" customFormat="1" x14ac:dyDescent="0.35">
      <c r="A23" s="192">
        <v>21</v>
      </c>
      <c r="B23" s="190">
        <v>31224</v>
      </c>
      <c r="C23" s="244">
        <f>'Table - Initials'!U24</f>
        <v>10085</v>
      </c>
      <c r="D23" s="352">
        <f t="shared" si="5"/>
        <v>-1581</v>
      </c>
      <c r="E23" s="194">
        <f t="shared" si="15"/>
        <v>-0.135522029830276</v>
      </c>
      <c r="F23" s="190">
        <f t="shared" si="0"/>
        <v>-21139</v>
      </c>
      <c r="G23" s="195">
        <f t="shared" si="1"/>
        <v>-0.68</v>
      </c>
      <c r="H23" s="191">
        <v>465020</v>
      </c>
      <c r="I23" s="163">
        <f>'Table - Continued'!U24</f>
        <v>64462</v>
      </c>
      <c r="J23" s="197">
        <f t="shared" si="6"/>
        <v>-11909</v>
      </c>
      <c r="K23" s="198">
        <f t="shared" si="7"/>
        <v>-0.15593615377564782</v>
      </c>
      <c r="L23" s="191">
        <f t="shared" si="2"/>
        <v>-400558</v>
      </c>
      <c r="M23" s="353">
        <f t="shared" si="3"/>
        <v>-0.86</v>
      </c>
      <c r="N23" s="190">
        <v>81956.75</v>
      </c>
      <c r="O23" s="244">
        <f>'Table - Moving Averages'!U25</f>
        <v>14493.75</v>
      </c>
      <c r="P23" s="190">
        <f t="shared" si="8"/>
        <v>-105.5</v>
      </c>
      <c r="Q23" s="199">
        <f t="shared" si="9"/>
        <v>-7.2263986163672795E-3</v>
      </c>
      <c r="R23" s="190">
        <f t="shared" si="10"/>
        <v>-67463</v>
      </c>
      <c r="S23" s="195">
        <f t="shared" si="11"/>
        <v>-0.82</v>
      </c>
      <c r="T23" s="191">
        <v>697391</v>
      </c>
      <c r="U23" s="163">
        <f>'Table - Moving Averages'!U83</f>
        <v>75793.5</v>
      </c>
      <c r="V23" s="197">
        <f t="shared" si="12"/>
        <v>-2272</v>
      </c>
      <c r="W23" s="198">
        <f t="shared" si="13"/>
        <v>-2.9103765427749773E-2</v>
      </c>
      <c r="X23" s="191">
        <f t="shared" si="4"/>
        <v>-621597.5</v>
      </c>
      <c r="Y23" s="353">
        <f t="shared" si="14"/>
        <v>-0.89</v>
      </c>
      <c r="Z23" s="196"/>
      <c r="AA23" s="196"/>
      <c r="AB23" s="196"/>
      <c r="AC23" s="200"/>
      <c r="AD23" s="196"/>
      <c r="AE23" s="200"/>
    </row>
    <row r="24" spans="1:31" s="192" customFormat="1" x14ac:dyDescent="0.35">
      <c r="A24" s="192">
        <v>22</v>
      </c>
      <c r="B24" s="190">
        <v>29713</v>
      </c>
      <c r="C24" s="244">
        <f>'Table - Initials'!U25</f>
        <v>8868</v>
      </c>
      <c r="D24" s="352">
        <f t="shared" si="5"/>
        <v>-1217</v>
      </c>
      <c r="E24" s="194">
        <f t="shared" si="15"/>
        <v>-0.12067426871591473</v>
      </c>
      <c r="F24" s="190">
        <f t="shared" si="0"/>
        <v>-20845</v>
      </c>
      <c r="G24" s="195">
        <f t="shared" si="1"/>
        <v>-0.7</v>
      </c>
      <c r="H24" s="191">
        <v>422214</v>
      </c>
      <c r="I24" s="163">
        <f>'Table - Continued'!U25</f>
        <v>60137</v>
      </c>
      <c r="J24" s="197">
        <f t="shared" si="6"/>
        <v>-4325</v>
      </c>
      <c r="K24" s="198">
        <f t="shared" si="7"/>
        <v>-6.7093791691228935E-2</v>
      </c>
      <c r="L24" s="191">
        <f t="shared" si="2"/>
        <v>-362077</v>
      </c>
      <c r="M24" s="353">
        <f t="shared" si="3"/>
        <v>-0.86</v>
      </c>
      <c r="N24" s="190">
        <v>62028.75</v>
      </c>
      <c r="O24" s="244">
        <f>'Table - Moving Averages'!U26</f>
        <v>12559.5</v>
      </c>
      <c r="P24" s="190">
        <f t="shared" si="8"/>
        <v>-1934.25</v>
      </c>
      <c r="Q24" s="199">
        <f t="shared" si="9"/>
        <v>-0.13345407503234152</v>
      </c>
      <c r="R24" s="190">
        <f t="shared" si="10"/>
        <v>-49469.25</v>
      </c>
      <c r="S24" s="195">
        <f t="shared" si="11"/>
        <v>-0.8</v>
      </c>
      <c r="T24" s="191">
        <v>622662.75</v>
      </c>
      <c r="U24" s="163">
        <f>'Table - Moving Averages'!U84</f>
        <v>73081.5</v>
      </c>
      <c r="V24" s="197">
        <f t="shared" si="12"/>
        <v>-2712</v>
      </c>
      <c r="W24" s="198">
        <f t="shared" si="13"/>
        <v>-3.5781432444734709E-2</v>
      </c>
      <c r="X24" s="191">
        <f t="shared" si="4"/>
        <v>-549581.25</v>
      </c>
      <c r="Y24" s="353">
        <f t="shared" si="14"/>
        <v>-0.88</v>
      </c>
      <c r="Z24" s="196"/>
      <c r="AA24" s="196"/>
      <c r="AB24" s="196"/>
      <c r="AC24" s="200"/>
      <c r="AD24" s="196"/>
      <c r="AE24" s="200"/>
    </row>
    <row r="25" spans="1:31" s="192" customFormat="1" x14ac:dyDescent="0.35">
      <c r="A25" s="192">
        <v>23</v>
      </c>
      <c r="B25" s="190">
        <v>29028</v>
      </c>
      <c r="C25" s="244">
        <f>'Table - Initials'!U26</f>
        <v>6892</v>
      </c>
      <c r="D25" s="352">
        <f t="shared" si="5"/>
        <v>-1976</v>
      </c>
      <c r="E25" s="194">
        <f t="shared" si="15"/>
        <v>-0.2228236355435273</v>
      </c>
      <c r="F25" s="190">
        <f t="shared" si="0"/>
        <v>-22136</v>
      </c>
      <c r="G25" s="195">
        <f t="shared" si="1"/>
        <v>-0.76</v>
      </c>
      <c r="H25" s="191">
        <v>396619</v>
      </c>
      <c r="I25" s="163">
        <f>'Table - Continued'!U26</f>
        <v>59665</v>
      </c>
      <c r="J25" s="197">
        <f t="shared" si="6"/>
        <v>-472</v>
      </c>
      <c r="K25" s="198">
        <f t="shared" si="7"/>
        <v>-7.8487453647504857E-3</v>
      </c>
      <c r="L25" s="191">
        <f t="shared" si="2"/>
        <v>-336954</v>
      </c>
      <c r="M25" s="353">
        <f t="shared" si="3"/>
        <v>-0.85</v>
      </c>
      <c r="N25" s="190">
        <v>34602.5</v>
      </c>
      <c r="O25" s="244">
        <f>'Table - Moving Averages'!U27</f>
        <v>9377.75</v>
      </c>
      <c r="P25" s="190">
        <f t="shared" si="8"/>
        <v>-3181.75</v>
      </c>
      <c r="Q25" s="199">
        <f t="shared" si="9"/>
        <v>-0.25333412954337353</v>
      </c>
      <c r="R25" s="190">
        <f t="shared" si="10"/>
        <v>-25224.75</v>
      </c>
      <c r="S25" s="195">
        <f t="shared" si="11"/>
        <v>-0.73</v>
      </c>
      <c r="T25" s="191">
        <v>465237.25</v>
      </c>
      <c r="U25" s="163">
        <f>'Table - Moving Averages'!U85</f>
        <v>65158.75</v>
      </c>
      <c r="V25" s="197">
        <f t="shared" si="12"/>
        <v>-7922.75</v>
      </c>
      <c r="W25" s="198">
        <f t="shared" si="13"/>
        <v>-0.10840978907110554</v>
      </c>
      <c r="X25" s="191">
        <f t="shared" si="4"/>
        <v>-400078.5</v>
      </c>
      <c r="Y25" s="353">
        <f t="shared" si="14"/>
        <v>-0.86</v>
      </c>
      <c r="Z25" s="196"/>
      <c r="AA25" s="196"/>
      <c r="AB25" s="196"/>
      <c r="AC25" s="200"/>
      <c r="AD25" s="196"/>
      <c r="AE25" s="200"/>
    </row>
    <row r="26" spans="1:31" s="192" customFormat="1" x14ac:dyDescent="0.35">
      <c r="A26" s="192">
        <v>24</v>
      </c>
      <c r="B26" s="190">
        <v>29612</v>
      </c>
      <c r="C26" s="244">
        <f>'Table - Initials'!U27</f>
        <v>7544</v>
      </c>
      <c r="D26" s="352">
        <f t="shared" si="5"/>
        <v>652</v>
      </c>
      <c r="E26" s="194">
        <f t="shared" si="15"/>
        <v>9.4602437608821824E-2</v>
      </c>
      <c r="F26" s="190">
        <f t="shared" si="0"/>
        <v>-22068</v>
      </c>
      <c r="G26" s="195">
        <f t="shared" si="1"/>
        <v>-0.75</v>
      </c>
      <c r="H26" s="191">
        <v>404060</v>
      </c>
      <c r="I26" s="163">
        <f>'Table - Continued'!U27</f>
        <v>64526</v>
      </c>
      <c r="J26" s="197">
        <f t="shared" si="6"/>
        <v>4861</v>
      </c>
      <c r="K26" s="198">
        <f t="shared" si="7"/>
        <v>8.1471549484622471E-2</v>
      </c>
      <c r="L26" s="191">
        <f t="shared" si="2"/>
        <v>-339534</v>
      </c>
      <c r="M26" s="353">
        <f t="shared" si="3"/>
        <v>-0.84</v>
      </c>
      <c r="N26" s="190">
        <v>29894.25</v>
      </c>
      <c r="O26" s="244">
        <f>'Table - Moving Averages'!U28</f>
        <v>8347.25</v>
      </c>
      <c r="P26" s="190">
        <f t="shared" si="8"/>
        <v>-1030.5</v>
      </c>
      <c r="Q26" s="199">
        <f t="shared" si="9"/>
        <v>-0.10988776625523179</v>
      </c>
      <c r="R26" s="190">
        <f t="shared" si="10"/>
        <v>-21547</v>
      </c>
      <c r="S26" s="195">
        <f t="shared" si="11"/>
        <v>-0.72</v>
      </c>
      <c r="T26" s="191">
        <v>421978.25</v>
      </c>
      <c r="U26" s="163">
        <f>'Table - Moving Averages'!U86</f>
        <v>62197.5</v>
      </c>
      <c r="V26" s="197">
        <f t="shared" si="12"/>
        <v>-2961.25</v>
      </c>
      <c r="W26" s="198">
        <f t="shared" si="13"/>
        <v>-4.544669748882537E-2</v>
      </c>
      <c r="X26" s="191">
        <f t="shared" si="4"/>
        <v>-359780.75</v>
      </c>
      <c r="Y26" s="353">
        <f t="shared" si="14"/>
        <v>-0.85</v>
      </c>
      <c r="Z26" s="196"/>
      <c r="AA26" s="196"/>
      <c r="AB26" s="196"/>
      <c r="AC26" s="200"/>
      <c r="AD26" s="196"/>
      <c r="AE26" s="200"/>
    </row>
    <row r="27" spans="1:31" s="192" customFormat="1" x14ac:dyDescent="0.35">
      <c r="A27" s="192">
        <v>25</v>
      </c>
      <c r="B27" s="190">
        <v>31911</v>
      </c>
      <c r="C27" s="244">
        <f>'Table - Initials'!U28</f>
        <v>7505</v>
      </c>
      <c r="D27" s="352">
        <f t="shared" si="5"/>
        <v>-39</v>
      </c>
      <c r="E27" s="194">
        <f t="shared" si="15"/>
        <v>-5.1696712619300105E-3</v>
      </c>
      <c r="F27" s="190">
        <f t="shared" si="0"/>
        <v>-24406</v>
      </c>
      <c r="G27" s="195">
        <f t="shared" si="1"/>
        <v>-0.76</v>
      </c>
      <c r="H27" s="191">
        <v>402243</v>
      </c>
      <c r="I27" s="163">
        <f>'Table - Continued'!U28</f>
        <v>71347</v>
      </c>
      <c r="J27" s="197">
        <f t="shared" si="6"/>
        <v>6821</v>
      </c>
      <c r="K27" s="198">
        <f t="shared" si="7"/>
        <v>0.10570932647304962</v>
      </c>
      <c r="L27" s="191">
        <f t="shared" si="2"/>
        <v>-330896</v>
      </c>
      <c r="M27" s="353">
        <f t="shared" si="3"/>
        <v>-0.82</v>
      </c>
      <c r="N27" s="190">
        <v>30066</v>
      </c>
      <c r="O27" s="244">
        <f>'Table - Moving Averages'!U29</f>
        <v>7702.25</v>
      </c>
      <c r="P27" s="190">
        <f t="shared" si="8"/>
        <v>-645</v>
      </c>
      <c r="Q27" s="199">
        <f t="shared" si="9"/>
        <v>-7.7270957500973375E-2</v>
      </c>
      <c r="R27" s="190">
        <f t="shared" si="10"/>
        <v>-22363.75</v>
      </c>
      <c r="S27" s="195">
        <f t="shared" si="11"/>
        <v>-0.74</v>
      </c>
      <c r="T27" s="191">
        <v>406284</v>
      </c>
      <c r="U27" s="163">
        <f>'Table - Moving Averages'!U87</f>
        <v>63918.75</v>
      </c>
      <c r="V27" s="197">
        <f t="shared" si="12"/>
        <v>1721.25</v>
      </c>
      <c r="W27" s="198">
        <f t="shared" si="13"/>
        <v>2.7673941878692872E-2</v>
      </c>
      <c r="X27" s="191">
        <f t="shared" si="4"/>
        <v>-342365.25</v>
      </c>
      <c r="Y27" s="353">
        <f t="shared" si="14"/>
        <v>-0.84</v>
      </c>
      <c r="Z27" s="196"/>
      <c r="AA27" s="196"/>
      <c r="AB27" s="196"/>
      <c r="AC27" s="200"/>
      <c r="AD27" s="196"/>
      <c r="AE27" s="200"/>
    </row>
    <row r="28" spans="1:31" s="192" customFormat="1" x14ac:dyDescent="0.35">
      <c r="A28" s="192">
        <v>26</v>
      </c>
      <c r="B28" s="190">
        <v>28393</v>
      </c>
      <c r="C28" s="244">
        <f>'Table - Initials'!U29</f>
        <v>5924</v>
      </c>
      <c r="D28" s="352">
        <f t="shared" si="5"/>
        <v>-1581</v>
      </c>
      <c r="E28" s="194">
        <f t="shared" si="15"/>
        <v>-0.2106595602931379</v>
      </c>
      <c r="F28" s="190">
        <f t="shared" si="0"/>
        <v>-22469</v>
      </c>
      <c r="G28" s="195">
        <f t="shared" si="1"/>
        <v>-0.79</v>
      </c>
      <c r="H28" s="191">
        <v>367007</v>
      </c>
      <c r="I28" s="163">
        <f>'Table - Continued'!U29</f>
        <v>76247</v>
      </c>
      <c r="J28" s="197">
        <f t="shared" si="6"/>
        <v>4900</v>
      </c>
      <c r="K28" s="198">
        <f t="shared" si="7"/>
        <v>6.867843076793699E-2</v>
      </c>
      <c r="L28" s="191">
        <f t="shared" si="2"/>
        <v>-290760</v>
      </c>
      <c r="M28" s="353">
        <f t="shared" si="3"/>
        <v>-0.79</v>
      </c>
      <c r="N28" s="190">
        <v>29736</v>
      </c>
      <c r="O28" s="244">
        <f>'Table - Moving Averages'!U30</f>
        <v>6966.25</v>
      </c>
      <c r="P28" s="190">
        <f t="shared" si="8"/>
        <v>-736</v>
      </c>
      <c r="Q28" s="199">
        <f t="shared" si="9"/>
        <v>-9.5556493232497E-2</v>
      </c>
      <c r="R28" s="190">
        <f t="shared" si="10"/>
        <v>-22769.75</v>
      </c>
      <c r="S28" s="195">
        <f t="shared" si="11"/>
        <v>-0.77</v>
      </c>
      <c r="T28" s="191">
        <v>392482.25</v>
      </c>
      <c r="U28" s="163">
        <f>'Table - Moving Averages'!U88</f>
        <v>67946.25</v>
      </c>
      <c r="V28" s="197">
        <f t="shared" si="12"/>
        <v>4027.5</v>
      </c>
      <c r="W28" s="198">
        <f t="shared" si="13"/>
        <v>6.3009680258140216E-2</v>
      </c>
      <c r="X28" s="191">
        <f t="shared" si="4"/>
        <v>-324536</v>
      </c>
      <c r="Y28" s="353">
        <f t="shared" si="14"/>
        <v>-0.83</v>
      </c>
      <c r="Z28" s="196"/>
      <c r="AA28" s="196"/>
      <c r="AB28" s="196"/>
      <c r="AC28" s="200"/>
      <c r="AD28" s="196"/>
      <c r="AE28" s="200"/>
    </row>
    <row r="29" spans="1:31" s="192" customFormat="1" x14ac:dyDescent="0.35">
      <c r="A29" s="192">
        <v>27</v>
      </c>
      <c r="B29" s="190">
        <v>40466</v>
      </c>
      <c r="C29" s="244">
        <f>'Table - Initials'!U30</f>
        <v>5488</v>
      </c>
      <c r="D29" s="352">
        <f t="shared" si="5"/>
        <v>-436</v>
      </c>
      <c r="E29" s="194">
        <f t="shared" si="15"/>
        <v>-7.3598919648885888E-2</v>
      </c>
      <c r="F29" s="190">
        <f t="shared" si="0"/>
        <v>-34978</v>
      </c>
      <c r="G29" s="195">
        <f t="shared" si="1"/>
        <v>-0.86</v>
      </c>
      <c r="H29" s="191">
        <v>358626</v>
      </c>
      <c r="I29" s="163">
        <f>'Table - Continued'!U30</f>
        <v>72994</v>
      </c>
      <c r="J29" s="197">
        <f t="shared" si="6"/>
        <v>-3253</v>
      </c>
      <c r="K29" s="198">
        <f t="shared" si="7"/>
        <v>-4.266397366453762E-2</v>
      </c>
      <c r="L29" s="191">
        <f t="shared" si="2"/>
        <v>-285632</v>
      </c>
      <c r="M29" s="353">
        <f t="shared" si="3"/>
        <v>-0.8</v>
      </c>
      <c r="N29" s="190">
        <v>32595.5</v>
      </c>
      <c r="O29" s="244">
        <f>'Table - Moving Averages'!U31</f>
        <v>6615.25</v>
      </c>
      <c r="P29" s="190">
        <f t="shared" si="8"/>
        <v>-351</v>
      </c>
      <c r="Q29" s="199">
        <f t="shared" si="9"/>
        <v>-5.0385788623721513E-2</v>
      </c>
      <c r="R29" s="190">
        <f t="shared" si="10"/>
        <v>-25980.25</v>
      </c>
      <c r="S29" s="195">
        <f t="shared" si="11"/>
        <v>-0.8</v>
      </c>
      <c r="T29" s="191">
        <v>382984</v>
      </c>
      <c r="U29" s="163">
        <f>'Table - Moving Averages'!U89</f>
        <v>71278.5</v>
      </c>
      <c r="V29" s="197">
        <f t="shared" si="12"/>
        <v>3332.25</v>
      </c>
      <c r="W29" s="198">
        <f t="shared" si="13"/>
        <v>4.904244163585187E-2</v>
      </c>
      <c r="X29" s="191">
        <f t="shared" si="4"/>
        <v>-311705.5</v>
      </c>
      <c r="Y29" s="353">
        <f t="shared" si="14"/>
        <v>-0.81</v>
      </c>
      <c r="Z29" s="196"/>
      <c r="AA29" s="196"/>
      <c r="AB29" s="196"/>
      <c r="AC29" s="200"/>
      <c r="AD29" s="196"/>
      <c r="AE29" s="200"/>
    </row>
    <row r="30" spans="1:31" s="192" customFormat="1" x14ac:dyDescent="0.35">
      <c r="A30" s="192">
        <v>28</v>
      </c>
      <c r="B30" s="190">
        <v>29348</v>
      </c>
      <c r="C30" s="244">
        <f>'Table - Initials'!U31</f>
        <v>5061</v>
      </c>
      <c r="D30" s="352">
        <f t="shared" si="5"/>
        <v>-427</v>
      </c>
      <c r="E30" s="194">
        <f t="shared" si="15"/>
        <v>-7.7806122448979595E-2</v>
      </c>
      <c r="F30" s="190">
        <f t="shared" si="0"/>
        <v>-24287</v>
      </c>
      <c r="G30" s="195">
        <f t="shared" si="1"/>
        <v>-0.83</v>
      </c>
      <c r="H30" s="191">
        <v>350585</v>
      </c>
      <c r="I30" s="163">
        <f>'Table - Continued'!U31</f>
        <v>68161</v>
      </c>
      <c r="J30" s="197">
        <f t="shared" si="6"/>
        <v>-4833</v>
      </c>
      <c r="K30" s="198">
        <f t="shared" si="7"/>
        <v>-6.6210921445598273E-2</v>
      </c>
      <c r="L30" s="191">
        <f t="shared" si="2"/>
        <v>-282424</v>
      </c>
      <c r="M30" s="353">
        <f t="shared" si="3"/>
        <v>-0.81</v>
      </c>
      <c r="N30" s="190">
        <v>32529.5</v>
      </c>
      <c r="O30" s="244">
        <f>'Table - Moving Averages'!U32</f>
        <v>5994.5</v>
      </c>
      <c r="P30" s="190">
        <f t="shared" si="8"/>
        <v>-620.75</v>
      </c>
      <c r="Q30" s="199">
        <f t="shared" si="9"/>
        <v>-9.3836211783379309E-2</v>
      </c>
      <c r="R30" s="190">
        <f t="shared" si="10"/>
        <v>-26535</v>
      </c>
      <c r="S30" s="195">
        <f t="shared" si="11"/>
        <v>-0.82</v>
      </c>
      <c r="T30" s="191">
        <v>369615.25</v>
      </c>
      <c r="U30" s="163">
        <f>'Table - Moving Averages'!U90</f>
        <v>72187.25</v>
      </c>
      <c r="V30" s="197">
        <f t="shared" si="12"/>
        <v>908.75</v>
      </c>
      <c r="W30" s="198">
        <f t="shared" si="13"/>
        <v>1.2749286250412117E-2</v>
      </c>
      <c r="X30" s="191">
        <f t="shared" si="4"/>
        <v>-297428</v>
      </c>
      <c r="Y30" s="353">
        <f t="shared" si="14"/>
        <v>-0.8</v>
      </c>
      <c r="Z30" s="196"/>
      <c r="AA30" s="196"/>
      <c r="AB30" s="196"/>
      <c r="AC30" s="200"/>
      <c r="AD30" s="196"/>
      <c r="AE30" s="200"/>
    </row>
    <row r="31" spans="1:31" s="192" customFormat="1" x14ac:dyDescent="0.35">
      <c r="A31" s="192">
        <v>29</v>
      </c>
      <c r="B31" s="190">
        <v>28840</v>
      </c>
      <c r="C31" s="244">
        <f>'Table - Initials'!U32</f>
        <v>4554</v>
      </c>
      <c r="D31" s="352">
        <f t="shared" si="5"/>
        <v>-507</v>
      </c>
      <c r="E31" s="194">
        <f t="shared" si="15"/>
        <v>-0.1001778304682869</v>
      </c>
      <c r="F31" s="190">
        <f t="shared" si="0"/>
        <v>-24286</v>
      </c>
      <c r="G31" s="195">
        <f t="shared" si="1"/>
        <v>-0.84</v>
      </c>
      <c r="H31" s="191">
        <v>332222</v>
      </c>
      <c r="I31" s="163">
        <f>'Table - Continued'!U32</f>
        <v>66704</v>
      </c>
      <c r="J31" s="197">
        <f t="shared" si="6"/>
        <v>-1457</v>
      </c>
      <c r="K31" s="198">
        <f t="shared" si="7"/>
        <v>-2.1375860095949297E-2</v>
      </c>
      <c r="L31" s="191">
        <f t="shared" si="2"/>
        <v>-265518</v>
      </c>
      <c r="M31" s="353">
        <f t="shared" si="3"/>
        <v>-0.8</v>
      </c>
      <c r="N31" s="190">
        <v>31761.75</v>
      </c>
      <c r="O31" s="244">
        <f>'Table - Moving Averages'!U33</f>
        <v>5256.75</v>
      </c>
      <c r="P31" s="190">
        <f t="shared" si="8"/>
        <v>-737.75</v>
      </c>
      <c r="Q31" s="199">
        <f t="shared" si="9"/>
        <v>-0.1230711485528401</v>
      </c>
      <c r="R31" s="190">
        <f t="shared" si="10"/>
        <v>-26505</v>
      </c>
      <c r="S31" s="195">
        <f t="shared" si="11"/>
        <v>-0.83</v>
      </c>
      <c r="T31" s="191">
        <v>352110</v>
      </c>
      <c r="U31" s="163">
        <f>'Table - Moving Averages'!U91</f>
        <v>71026.5</v>
      </c>
      <c r="V31" s="197">
        <f t="shared" si="12"/>
        <v>-1160.75</v>
      </c>
      <c r="W31" s="198">
        <f t="shared" si="13"/>
        <v>-1.6079709366958846E-2</v>
      </c>
      <c r="X31" s="191">
        <f t="shared" si="4"/>
        <v>-281083.5</v>
      </c>
      <c r="Y31" s="353">
        <f t="shared" si="14"/>
        <v>-0.8</v>
      </c>
      <c r="Z31" s="196"/>
      <c r="AA31" s="196"/>
      <c r="AB31" s="196"/>
      <c r="AC31" s="200"/>
      <c r="AD31" s="196"/>
      <c r="AE31" s="200"/>
    </row>
    <row r="32" spans="1:31" s="192" customFormat="1" x14ac:dyDescent="0.35">
      <c r="A32" s="192">
        <v>30</v>
      </c>
      <c r="B32" s="190">
        <v>24985</v>
      </c>
      <c r="C32" s="244">
        <f>'Table - Initials'!U33</f>
        <v>4919</v>
      </c>
      <c r="D32" s="352">
        <f t="shared" si="5"/>
        <v>365</v>
      </c>
      <c r="E32" s="194">
        <f t="shared" si="15"/>
        <v>8.0149319279754064E-2</v>
      </c>
      <c r="F32" s="190">
        <f t="shared" si="0"/>
        <v>-20066</v>
      </c>
      <c r="G32" s="195">
        <f t="shared" si="1"/>
        <v>-0.8</v>
      </c>
      <c r="H32" s="191">
        <v>323187</v>
      </c>
      <c r="I32" s="163">
        <f>'Table - Continued'!U33</f>
        <v>66006</v>
      </c>
      <c r="J32" s="197">
        <f t="shared" si="6"/>
        <v>-698</v>
      </c>
      <c r="K32" s="198">
        <f t="shared" si="7"/>
        <v>-1.046414008155433E-2</v>
      </c>
      <c r="L32" s="191">
        <f t="shared" si="2"/>
        <v>-257181</v>
      </c>
      <c r="M32" s="353">
        <f t="shared" si="3"/>
        <v>-0.8</v>
      </c>
      <c r="N32" s="190">
        <v>30909.75</v>
      </c>
      <c r="O32" s="244">
        <f>'Table - Moving Averages'!U34</f>
        <v>5005.5</v>
      </c>
      <c r="P32" s="190">
        <f t="shared" si="8"/>
        <v>-251.25</v>
      </c>
      <c r="Q32" s="199">
        <f t="shared" si="9"/>
        <v>-4.7795691254101866E-2</v>
      </c>
      <c r="R32" s="190">
        <f t="shared" si="10"/>
        <v>-25904.25</v>
      </c>
      <c r="S32" s="195">
        <f t="shared" si="11"/>
        <v>-0.84</v>
      </c>
      <c r="T32" s="191">
        <v>341155</v>
      </c>
      <c r="U32" s="163">
        <f>'Table - Moving Averages'!U92</f>
        <v>68466.25</v>
      </c>
      <c r="V32" s="197">
        <f t="shared" si="12"/>
        <v>-2560.25</v>
      </c>
      <c r="W32" s="198">
        <f t="shared" si="13"/>
        <v>-3.6046405214954981E-2</v>
      </c>
      <c r="X32" s="191">
        <f t="shared" si="4"/>
        <v>-272688.75</v>
      </c>
      <c r="Y32" s="353">
        <f t="shared" si="14"/>
        <v>-0.8</v>
      </c>
      <c r="Z32" s="196"/>
      <c r="AA32" s="196"/>
      <c r="AB32" s="196"/>
      <c r="AC32" s="200"/>
      <c r="AD32" s="196"/>
      <c r="AE32" s="200"/>
    </row>
    <row r="33" spans="1:31" s="192" customFormat="1" x14ac:dyDescent="0.35">
      <c r="A33" s="192">
        <v>31</v>
      </c>
      <c r="B33" s="190">
        <v>22140</v>
      </c>
      <c r="C33" s="244">
        <f>'Table - Initials'!U34</f>
        <v>5420</v>
      </c>
      <c r="D33" s="352">
        <f t="shared" si="5"/>
        <v>501</v>
      </c>
      <c r="E33" s="194">
        <f t="shared" si="15"/>
        <v>0.10184996950599716</v>
      </c>
      <c r="F33" s="190">
        <f t="shared" si="0"/>
        <v>-16720</v>
      </c>
      <c r="G33" s="195">
        <f t="shared" si="1"/>
        <v>-0.76</v>
      </c>
      <c r="H33" s="191">
        <v>293078</v>
      </c>
      <c r="I33" s="163">
        <f>'Table - Continued'!U34</f>
        <v>65137</v>
      </c>
      <c r="J33" s="197">
        <f t="shared" si="6"/>
        <v>-869</v>
      </c>
      <c r="K33" s="198">
        <f t="shared" si="7"/>
        <v>-1.3165469805775232E-2</v>
      </c>
      <c r="L33" s="191">
        <f t="shared" si="2"/>
        <v>-227941</v>
      </c>
      <c r="M33" s="353">
        <f t="shared" si="3"/>
        <v>-0.78</v>
      </c>
      <c r="N33" s="190">
        <v>26328.25</v>
      </c>
      <c r="O33" s="244">
        <f>'Table - Moving Averages'!U35</f>
        <v>4988.5</v>
      </c>
      <c r="P33" s="190">
        <f t="shared" si="8"/>
        <v>-17</v>
      </c>
      <c r="Q33" s="199">
        <f t="shared" si="9"/>
        <v>-3.3962641094795725E-3</v>
      </c>
      <c r="R33" s="190">
        <f t="shared" si="10"/>
        <v>-21339.75</v>
      </c>
      <c r="S33" s="195">
        <f t="shared" si="11"/>
        <v>-0.81</v>
      </c>
      <c r="T33" s="191">
        <v>324768</v>
      </c>
      <c r="U33" s="163">
        <f>'Table - Moving Averages'!U93</f>
        <v>66502</v>
      </c>
      <c r="V33" s="197">
        <f t="shared" si="12"/>
        <v>-1964.25</v>
      </c>
      <c r="W33" s="198">
        <f t="shared" si="13"/>
        <v>-2.8689317729538276E-2</v>
      </c>
      <c r="X33" s="191">
        <f t="shared" si="4"/>
        <v>-258266</v>
      </c>
      <c r="Y33" s="353">
        <f t="shared" si="14"/>
        <v>-0.8</v>
      </c>
      <c r="Z33" s="196"/>
      <c r="AA33" s="196"/>
      <c r="AB33" s="196"/>
      <c r="AC33" s="200"/>
      <c r="AD33" s="196"/>
      <c r="AE33" s="200"/>
    </row>
    <row r="34" spans="1:31" s="192" customFormat="1" x14ac:dyDescent="0.35">
      <c r="A34" s="192">
        <v>32</v>
      </c>
      <c r="B34" s="190">
        <v>21942</v>
      </c>
      <c r="C34" s="244">
        <f>'Table - Initials'!U35</f>
        <v>5528</v>
      </c>
      <c r="D34" s="352">
        <f t="shared" si="5"/>
        <v>108</v>
      </c>
      <c r="E34" s="194">
        <f t="shared" si="15"/>
        <v>1.9926199261992621E-2</v>
      </c>
      <c r="F34" s="190">
        <f t="shared" si="0"/>
        <v>-16414</v>
      </c>
      <c r="G34" s="195">
        <f t="shared" si="1"/>
        <v>-0.75</v>
      </c>
      <c r="H34" s="191">
        <v>284299</v>
      </c>
      <c r="I34" s="163">
        <f>'Table - Continued'!U35</f>
        <v>60644</v>
      </c>
      <c r="J34" s="197">
        <f t="shared" si="6"/>
        <v>-4493</v>
      </c>
      <c r="K34" s="198">
        <f t="shared" si="7"/>
        <v>-6.8977693169780613E-2</v>
      </c>
      <c r="L34" s="191">
        <f t="shared" si="2"/>
        <v>-223655</v>
      </c>
      <c r="M34" s="353">
        <f t="shared" si="3"/>
        <v>-0.79</v>
      </c>
      <c r="N34" s="190">
        <v>24476.75</v>
      </c>
      <c r="O34" s="244">
        <f>'Table - Moving Averages'!U36</f>
        <v>5105.25</v>
      </c>
      <c r="P34" s="190">
        <f t="shared" si="8"/>
        <v>116.75</v>
      </c>
      <c r="Q34" s="199">
        <f t="shared" si="9"/>
        <v>2.3403828806254384E-2</v>
      </c>
      <c r="R34" s="190">
        <f t="shared" si="10"/>
        <v>-19371.5</v>
      </c>
      <c r="S34" s="195">
        <f t="shared" si="11"/>
        <v>-0.79</v>
      </c>
      <c r="T34" s="191">
        <v>308196.5</v>
      </c>
      <c r="U34" s="163">
        <f>'Table - Moving Averages'!U94</f>
        <v>64622.75</v>
      </c>
      <c r="V34" s="197">
        <f t="shared" si="12"/>
        <v>-1879.25</v>
      </c>
      <c r="W34" s="198">
        <f t="shared" si="13"/>
        <v>-2.8258548615079246E-2</v>
      </c>
      <c r="X34" s="191">
        <f t="shared" si="4"/>
        <v>-243573.75</v>
      </c>
      <c r="Y34" s="353">
        <f t="shared" si="14"/>
        <v>-0.79</v>
      </c>
      <c r="Z34" s="196"/>
      <c r="AA34" s="196"/>
      <c r="AB34" s="196"/>
      <c r="AC34" s="200"/>
      <c r="AD34" s="196"/>
      <c r="AE34" s="200"/>
    </row>
    <row r="35" spans="1:31" s="192" customFormat="1" x14ac:dyDescent="0.35">
      <c r="A35" s="192">
        <v>33</v>
      </c>
      <c r="B35" s="190">
        <v>18389</v>
      </c>
      <c r="C35" s="244">
        <f>'Table - Initials'!U36</f>
        <v>5357</v>
      </c>
      <c r="D35" s="352">
        <f t="shared" si="5"/>
        <v>-171</v>
      </c>
      <c r="E35" s="194">
        <f t="shared" si="15"/>
        <v>-3.093342981186686E-2</v>
      </c>
      <c r="F35" s="190">
        <f t="shared" si="0"/>
        <v>-13032</v>
      </c>
      <c r="G35" s="195">
        <f t="shared" si="1"/>
        <v>-0.71</v>
      </c>
      <c r="H35" s="191">
        <v>269146</v>
      </c>
      <c r="I35" s="163">
        <f>'Table - Continued'!U36</f>
        <v>57985</v>
      </c>
      <c r="J35" s="197">
        <f t="shared" si="6"/>
        <v>-2659</v>
      </c>
      <c r="K35" s="198">
        <f t="shared" si="7"/>
        <v>-4.3846052371215617E-2</v>
      </c>
      <c r="L35" s="191">
        <f t="shared" si="2"/>
        <v>-211161</v>
      </c>
      <c r="M35" s="353">
        <f t="shared" si="3"/>
        <v>-0.78</v>
      </c>
      <c r="N35" s="190">
        <v>21864</v>
      </c>
      <c r="O35" s="244">
        <f>'Table - Moving Averages'!U37</f>
        <v>5306</v>
      </c>
      <c r="P35" s="190">
        <f t="shared" si="8"/>
        <v>200.75</v>
      </c>
      <c r="Q35" s="199">
        <f t="shared" si="9"/>
        <v>3.9322266294500759E-2</v>
      </c>
      <c r="R35" s="190">
        <f t="shared" si="10"/>
        <v>-16558</v>
      </c>
      <c r="S35" s="195">
        <f t="shared" si="11"/>
        <v>-0.76</v>
      </c>
      <c r="T35" s="191">
        <v>292427.5</v>
      </c>
      <c r="U35" s="163">
        <f>'Table - Moving Averages'!U95</f>
        <v>62443</v>
      </c>
      <c r="V35" s="197">
        <f t="shared" si="12"/>
        <v>-2179.75</v>
      </c>
      <c r="W35" s="198">
        <f t="shared" si="13"/>
        <v>-3.3730381328556894E-2</v>
      </c>
      <c r="X35" s="191">
        <f t="shared" si="4"/>
        <v>-229984.5</v>
      </c>
      <c r="Y35" s="353">
        <f t="shared" si="14"/>
        <v>-0.79</v>
      </c>
      <c r="Z35" s="196"/>
      <c r="AA35" s="196"/>
      <c r="AB35" s="196"/>
      <c r="AC35" s="200"/>
      <c r="AD35" s="196"/>
      <c r="AE35" s="200"/>
    </row>
    <row r="36" spans="1:31" s="192" customFormat="1" x14ac:dyDescent="0.35">
      <c r="A36" s="192">
        <v>34</v>
      </c>
      <c r="B36" s="190">
        <v>18172</v>
      </c>
      <c r="C36" s="244">
        <f>'Table - Initials'!U37</f>
        <v>5073</v>
      </c>
      <c r="D36" s="352">
        <f t="shared" si="5"/>
        <v>-284</v>
      </c>
      <c r="E36" s="194">
        <f t="shared" si="15"/>
        <v>-5.3014747059921596E-2</v>
      </c>
      <c r="F36" s="190">
        <f t="shared" si="0"/>
        <v>-13099</v>
      </c>
      <c r="G36" s="195">
        <f t="shared" si="1"/>
        <v>-0.72</v>
      </c>
      <c r="H36" s="191">
        <v>261915</v>
      </c>
      <c r="I36" s="163">
        <f>'Table - Continued'!U37</f>
        <v>55184</v>
      </c>
      <c r="J36" s="197">
        <f t="shared" si="6"/>
        <v>-2801</v>
      </c>
      <c r="K36" s="198">
        <f t="shared" si="7"/>
        <v>-4.8305596274898679E-2</v>
      </c>
      <c r="L36" s="191">
        <f t="shared" si="2"/>
        <v>-206731</v>
      </c>
      <c r="M36" s="353">
        <f t="shared" si="3"/>
        <v>-0.79</v>
      </c>
      <c r="N36" s="190">
        <v>20160.75</v>
      </c>
      <c r="O36" s="244">
        <f>'Table - Moving Averages'!U38</f>
        <v>5344.5</v>
      </c>
      <c r="P36" s="190">
        <f t="shared" si="8"/>
        <v>38.5</v>
      </c>
      <c r="Q36" s="199">
        <f t="shared" si="9"/>
        <v>7.2559366754617414E-3</v>
      </c>
      <c r="R36" s="190">
        <f t="shared" si="10"/>
        <v>-14816.25</v>
      </c>
      <c r="S36" s="195">
        <f t="shared" si="11"/>
        <v>-0.73</v>
      </c>
      <c r="T36" s="191">
        <v>277109.5</v>
      </c>
      <c r="U36" s="163">
        <f>'Table - Moving Averages'!U96</f>
        <v>59737.5</v>
      </c>
      <c r="V36" s="197">
        <f t="shared" si="12"/>
        <v>-2705.5</v>
      </c>
      <c r="W36" s="198">
        <f t="shared" si="13"/>
        <v>-4.3327514693400383E-2</v>
      </c>
      <c r="X36" s="191">
        <f t="shared" si="4"/>
        <v>-217372</v>
      </c>
      <c r="Y36" s="353">
        <f t="shared" si="14"/>
        <v>-0.78</v>
      </c>
      <c r="Z36" s="196"/>
      <c r="AA36" s="196"/>
      <c r="AB36" s="196"/>
      <c r="AC36" s="200"/>
      <c r="AD36" s="196"/>
      <c r="AE36" s="200"/>
    </row>
    <row r="37" spans="1:31" s="192" customFormat="1" x14ac:dyDescent="0.35">
      <c r="A37" s="192">
        <v>35</v>
      </c>
      <c r="B37" s="190">
        <v>20006</v>
      </c>
      <c r="C37" s="244">
        <f>'Table - Initials'!U38</f>
        <v>5205</v>
      </c>
      <c r="D37" s="352">
        <f t="shared" si="5"/>
        <v>132</v>
      </c>
      <c r="E37" s="194">
        <f t="shared" si="15"/>
        <v>2.6020106445890007E-2</v>
      </c>
      <c r="F37" s="190">
        <f t="shared" si="0"/>
        <v>-14801</v>
      </c>
      <c r="G37" s="195">
        <f t="shared" si="1"/>
        <v>-0.74</v>
      </c>
      <c r="H37" s="191">
        <v>255976</v>
      </c>
      <c r="I37" s="163">
        <f>'Table - Continued'!U38</f>
        <v>54749</v>
      </c>
      <c r="J37" s="197">
        <f t="shared" si="6"/>
        <v>-435</v>
      </c>
      <c r="K37" s="198">
        <f t="shared" si="7"/>
        <v>-7.8827196288779357E-3</v>
      </c>
      <c r="L37" s="191">
        <f t="shared" si="2"/>
        <v>-201227</v>
      </c>
      <c r="M37" s="353">
        <f t="shared" si="3"/>
        <v>-0.79</v>
      </c>
      <c r="N37" s="190">
        <v>19627.25</v>
      </c>
      <c r="O37" s="244">
        <f>'Table - Moving Averages'!U39</f>
        <v>5290.75</v>
      </c>
      <c r="P37" s="190">
        <f t="shared" si="8"/>
        <v>-53.75</v>
      </c>
      <c r="Q37" s="199">
        <f t="shared" si="9"/>
        <v>-1.005706801384601E-2</v>
      </c>
      <c r="R37" s="190">
        <f t="shared" si="10"/>
        <v>-14336.5</v>
      </c>
      <c r="S37" s="195">
        <f t="shared" si="11"/>
        <v>-0.73</v>
      </c>
      <c r="T37" s="191">
        <v>267834</v>
      </c>
      <c r="U37" s="163">
        <f>'Table - Moving Averages'!U97</f>
        <v>57140.5</v>
      </c>
      <c r="V37" s="197">
        <f t="shared" si="12"/>
        <v>-2597</v>
      </c>
      <c r="W37" s="198">
        <f t="shared" si="13"/>
        <v>-4.3473530027202341E-2</v>
      </c>
      <c r="X37" s="191">
        <f t="shared" si="4"/>
        <v>-210693.5</v>
      </c>
      <c r="Y37" s="353">
        <f t="shared" si="14"/>
        <v>-0.79</v>
      </c>
      <c r="Z37" s="196"/>
      <c r="AA37" s="196"/>
      <c r="AB37" s="196"/>
      <c r="AC37" s="200"/>
      <c r="AD37" s="196"/>
      <c r="AE37" s="200"/>
    </row>
    <row r="38" spans="1:31" s="192" customFormat="1" x14ac:dyDescent="0.35">
      <c r="A38" s="192">
        <v>36</v>
      </c>
      <c r="B38" s="190">
        <v>18403</v>
      </c>
      <c r="C38" s="244">
        <f>'Table - Initials'!U39</f>
        <v>4860</v>
      </c>
      <c r="D38" s="352">
        <f t="shared" si="5"/>
        <v>-345</v>
      </c>
      <c r="E38" s="194">
        <f t="shared" si="15"/>
        <v>-6.6282420749279536E-2</v>
      </c>
      <c r="F38" s="190">
        <f t="shared" si="0"/>
        <v>-13543</v>
      </c>
      <c r="G38" s="195">
        <f t="shared" si="1"/>
        <v>-0.74</v>
      </c>
      <c r="H38" s="191">
        <v>248428</v>
      </c>
      <c r="I38" s="163">
        <f>'Table - Continued'!U39</f>
        <v>50784</v>
      </c>
      <c r="J38" s="197">
        <f t="shared" si="6"/>
        <v>-3965</v>
      </c>
      <c r="K38" s="198">
        <f t="shared" si="7"/>
        <v>-7.2421414089755068E-2</v>
      </c>
      <c r="L38" s="191">
        <f t="shared" si="2"/>
        <v>-197644</v>
      </c>
      <c r="M38" s="353">
        <f t="shared" si="3"/>
        <v>-0.8</v>
      </c>
      <c r="N38" s="190">
        <v>18742.5</v>
      </c>
      <c r="O38" s="244">
        <f>'Table - Moving Averages'!U40</f>
        <v>5123.75</v>
      </c>
      <c r="P38" s="190">
        <f t="shared" si="8"/>
        <v>-167</v>
      </c>
      <c r="Q38" s="199">
        <f t="shared" si="9"/>
        <v>-3.156452298823418E-2</v>
      </c>
      <c r="R38" s="190">
        <f t="shared" si="10"/>
        <v>-13618.75</v>
      </c>
      <c r="S38" s="195">
        <f t="shared" si="11"/>
        <v>-0.73</v>
      </c>
      <c r="T38" s="191">
        <v>258866.25</v>
      </c>
      <c r="U38" s="163">
        <f>'Table - Moving Averages'!U98</f>
        <v>54675.5</v>
      </c>
      <c r="V38" s="197">
        <f t="shared" si="12"/>
        <v>-2465</v>
      </c>
      <c r="W38" s="198">
        <f t="shared" si="13"/>
        <v>-4.3139279495279181E-2</v>
      </c>
      <c r="X38" s="191">
        <f t="shared" si="4"/>
        <v>-204190.75</v>
      </c>
      <c r="Y38" s="353">
        <f t="shared" si="14"/>
        <v>-0.79</v>
      </c>
      <c r="Z38" s="196"/>
      <c r="AA38" s="196"/>
      <c r="AB38" s="196"/>
      <c r="AC38" s="200"/>
      <c r="AD38" s="196"/>
      <c r="AE38" s="200"/>
    </row>
    <row r="39" spans="1:31" s="192" customFormat="1" x14ac:dyDescent="0.35">
      <c r="A39" s="192">
        <v>37</v>
      </c>
      <c r="B39" s="190">
        <v>19574</v>
      </c>
      <c r="C39" s="244">
        <f>'Table - Initials'!U40</f>
        <v>4850</v>
      </c>
      <c r="D39" s="352">
        <f t="shared" si="5"/>
        <v>-10</v>
      </c>
      <c r="E39" s="194">
        <f t="shared" si="15"/>
        <v>-2.05761316872428E-3</v>
      </c>
      <c r="F39" s="190">
        <f t="shared" si="0"/>
        <v>-14724</v>
      </c>
      <c r="G39" s="195">
        <f t="shared" si="1"/>
        <v>-0.75</v>
      </c>
      <c r="H39" s="191">
        <v>235743</v>
      </c>
      <c r="I39" s="163">
        <f>'Table - Continued'!U40</f>
        <v>75750</v>
      </c>
      <c r="J39" s="197">
        <f t="shared" si="6"/>
        <v>24966</v>
      </c>
      <c r="K39" s="198">
        <f t="shared" si="7"/>
        <v>0.49161153119092627</v>
      </c>
      <c r="L39" s="191">
        <f t="shared" si="2"/>
        <v>-159993</v>
      </c>
      <c r="M39" s="353">
        <f t="shared" si="3"/>
        <v>-0.68</v>
      </c>
      <c r="N39" s="190">
        <v>19038.75</v>
      </c>
      <c r="O39" s="244">
        <f>'Table - Moving Averages'!U41</f>
        <v>4997</v>
      </c>
      <c r="P39" s="190">
        <f t="shared" si="8"/>
        <v>-126.75</v>
      </c>
      <c r="Q39" s="199">
        <f t="shared" si="9"/>
        <v>-2.4737740912417663E-2</v>
      </c>
      <c r="R39" s="190">
        <f t="shared" si="10"/>
        <v>-14041.75</v>
      </c>
      <c r="S39" s="195">
        <f t="shared" si="11"/>
        <v>-0.74</v>
      </c>
      <c r="T39" s="191">
        <v>250515.5</v>
      </c>
      <c r="U39" s="163">
        <f>'Table - Moving Averages'!U99</f>
        <v>59116.75</v>
      </c>
      <c r="V39" s="197">
        <f t="shared" si="12"/>
        <v>4441.25</v>
      </c>
      <c r="W39" s="198">
        <f t="shared" si="13"/>
        <v>8.1229252590282672E-2</v>
      </c>
      <c r="X39" s="191">
        <f t="shared" si="4"/>
        <v>-191398.75</v>
      </c>
      <c r="Y39" s="353">
        <f t="shared" si="14"/>
        <v>-0.76</v>
      </c>
      <c r="Z39" s="196"/>
      <c r="AA39" s="196"/>
      <c r="AB39" s="196"/>
      <c r="AC39" s="200"/>
      <c r="AD39" s="196"/>
      <c r="AE39" s="200"/>
    </row>
    <row r="40" spans="1:31" s="192" customFormat="1" x14ac:dyDescent="0.35">
      <c r="A40" s="192">
        <v>38</v>
      </c>
      <c r="B40" s="190">
        <v>17734</v>
      </c>
      <c r="C40" s="244">
        <f>'Table - Initials'!U41</f>
        <v>4914</v>
      </c>
      <c r="D40" s="352">
        <f t="shared" si="5"/>
        <v>64</v>
      </c>
      <c r="E40" s="194">
        <f t="shared" si="15"/>
        <v>1.3195876288659794E-2</v>
      </c>
      <c r="F40" s="190">
        <f t="shared" si="0"/>
        <v>-12820</v>
      </c>
      <c r="G40" s="195">
        <f t="shared" si="1"/>
        <v>-0.72</v>
      </c>
      <c r="H40" s="191">
        <v>223349</v>
      </c>
      <c r="I40" s="163">
        <f>'Table - Continued'!U41</f>
        <v>68391</v>
      </c>
      <c r="J40" s="197">
        <f t="shared" si="6"/>
        <v>-7359</v>
      </c>
      <c r="K40" s="198">
        <f t="shared" si="7"/>
        <v>-9.7148514851485152E-2</v>
      </c>
      <c r="L40" s="191">
        <f t="shared" si="2"/>
        <v>-154958</v>
      </c>
      <c r="M40" s="353">
        <f t="shared" si="3"/>
        <v>-0.69</v>
      </c>
      <c r="N40" s="190">
        <v>18929.25</v>
      </c>
      <c r="O40" s="244">
        <f>'Table - Moving Averages'!U42</f>
        <v>4957.25</v>
      </c>
      <c r="P40" s="190">
        <f t="shared" si="8"/>
        <v>-39.75</v>
      </c>
      <c r="Q40" s="199">
        <f t="shared" si="9"/>
        <v>-7.9547728637182312E-3</v>
      </c>
      <c r="R40" s="190">
        <f t="shared" si="10"/>
        <v>-13972</v>
      </c>
      <c r="S40" s="195">
        <f t="shared" si="11"/>
        <v>-0.74</v>
      </c>
      <c r="T40" s="191">
        <v>240874</v>
      </c>
      <c r="U40" s="163">
        <f>'Table - Moving Averages'!U100</f>
        <v>62418.5</v>
      </c>
      <c r="V40" s="197">
        <f t="shared" si="12"/>
        <v>3301.75</v>
      </c>
      <c r="W40" s="198">
        <f t="shared" si="13"/>
        <v>5.5851345007971516E-2</v>
      </c>
      <c r="X40" s="191">
        <f t="shared" si="4"/>
        <v>-178455.5</v>
      </c>
      <c r="Y40" s="353">
        <f t="shared" si="14"/>
        <v>-0.74</v>
      </c>
      <c r="Z40" s="196"/>
      <c r="AA40" s="196"/>
      <c r="AB40" s="196"/>
      <c r="AC40" s="200"/>
      <c r="AD40" s="196"/>
      <c r="AE40" s="200"/>
    </row>
    <row r="41" spans="1:31" s="192" customFormat="1" x14ac:dyDescent="0.35">
      <c r="A41" s="192">
        <v>39</v>
      </c>
      <c r="B41" s="190">
        <v>15496</v>
      </c>
      <c r="C41" s="244">
        <f>'Table - Initials'!U42</f>
        <v>4814</v>
      </c>
      <c r="D41" s="352">
        <f t="shared" si="5"/>
        <v>-100</v>
      </c>
      <c r="E41" s="194">
        <f t="shared" si="15"/>
        <v>-2.0350020350020349E-2</v>
      </c>
      <c r="F41" s="190">
        <f t="shared" si="0"/>
        <v>-10682</v>
      </c>
      <c r="G41" s="195">
        <f t="shared" si="1"/>
        <v>-0.69</v>
      </c>
      <c r="H41" s="191">
        <v>195644</v>
      </c>
      <c r="I41" s="163">
        <f>'Table - Continued'!U42</f>
        <v>61120</v>
      </c>
      <c r="J41" s="197">
        <f t="shared" si="6"/>
        <v>-7271</v>
      </c>
      <c r="K41" s="198">
        <f t="shared" si="7"/>
        <v>-0.10631515842727844</v>
      </c>
      <c r="L41" s="191">
        <f t="shared" si="2"/>
        <v>-134524</v>
      </c>
      <c r="M41" s="353">
        <f t="shared" si="3"/>
        <v>-0.69</v>
      </c>
      <c r="N41" s="190">
        <v>17801.75</v>
      </c>
      <c r="O41" s="244">
        <f>'Table - Moving Averages'!U43</f>
        <v>4859.5</v>
      </c>
      <c r="P41" s="190">
        <f t="shared" si="8"/>
        <v>-97.75</v>
      </c>
      <c r="Q41" s="199">
        <f t="shared" si="9"/>
        <v>-1.9718593978516316E-2</v>
      </c>
      <c r="R41" s="190">
        <f t="shared" si="10"/>
        <v>-12942.25</v>
      </c>
      <c r="S41" s="195">
        <f t="shared" si="11"/>
        <v>-0.73</v>
      </c>
      <c r="T41" s="191">
        <v>225791</v>
      </c>
      <c r="U41" s="163">
        <f>'Table - Moving Averages'!U101</f>
        <v>64011.25</v>
      </c>
      <c r="V41" s="197">
        <f t="shared" si="12"/>
        <v>1592.75</v>
      </c>
      <c r="W41" s="198">
        <f t="shared" si="13"/>
        <v>2.5517274525981879E-2</v>
      </c>
      <c r="X41" s="191">
        <f t="shared" si="4"/>
        <v>-161779.75</v>
      </c>
      <c r="Y41" s="353">
        <f t="shared" si="14"/>
        <v>-0.72</v>
      </c>
      <c r="Z41" s="196"/>
      <c r="AA41" s="196"/>
      <c r="AB41" s="196"/>
      <c r="AC41" s="200"/>
      <c r="AD41" s="196"/>
      <c r="AE41" s="200"/>
    </row>
    <row r="42" spans="1:31" s="192" customFormat="1" x14ac:dyDescent="0.35">
      <c r="A42" s="192">
        <v>40</v>
      </c>
      <c r="B42" s="190">
        <v>22324</v>
      </c>
      <c r="C42" s="244">
        <f>'Table - Initials'!U43</f>
        <v>5193</v>
      </c>
      <c r="D42" s="352">
        <f t="shared" si="5"/>
        <v>379</v>
      </c>
      <c r="E42" s="194">
        <f>D42/C41</f>
        <v>7.8728707935189032E-2</v>
      </c>
      <c r="F42" s="190">
        <f t="shared" si="0"/>
        <v>-17131</v>
      </c>
      <c r="G42" s="195">
        <f t="shared" si="1"/>
        <v>-0.77</v>
      </c>
      <c r="H42" s="191">
        <v>177965</v>
      </c>
      <c r="I42" s="163">
        <f>'Table - Continued'!U43</f>
        <v>55693</v>
      </c>
      <c r="J42" s="197">
        <f t="shared" si="6"/>
        <v>-5427</v>
      </c>
      <c r="K42" s="198">
        <f t="shared" si="7"/>
        <v>-8.8792539267015705E-2</v>
      </c>
      <c r="L42" s="191">
        <f t="shared" si="2"/>
        <v>-122272</v>
      </c>
      <c r="M42" s="353">
        <f t="shared" si="3"/>
        <v>-0.69</v>
      </c>
      <c r="N42" s="190">
        <v>18782</v>
      </c>
      <c r="O42" s="244">
        <f>'Table - Moving Averages'!U44</f>
        <v>4942.75</v>
      </c>
      <c r="P42" s="190">
        <f t="shared" si="8"/>
        <v>83.25</v>
      </c>
      <c r="Q42" s="199">
        <f t="shared" si="9"/>
        <v>1.7131392118530712E-2</v>
      </c>
      <c r="R42" s="190">
        <f t="shared" si="10"/>
        <v>-13839.25</v>
      </c>
      <c r="S42" s="195">
        <f t="shared" si="11"/>
        <v>-0.74</v>
      </c>
      <c r="T42" s="191">
        <v>208175.25</v>
      </c>
      <c r="U42" s="163">
        <f>'Table - Moving Averages'!U102</f>
        <v>65238.5</v>
      </c>
      <c r="V42" s="197">
        <f>U42-U41</f>
        <v>1227.25</v>
      </c>
      <c r="W42" s="198">
        <f t="shared" si="13"/>
        <v>1.9172411099611396E-2</v>
      </c>
      <c r="X42" s="191">
        <f t="shared" si="4"/>
        <v>-142936.75</v>
      </c>
      <c r="Y42" s="353">
        <f t="shared" si="14"/>
        <v>-0.69</v>
      </c>
      <c r="Z42" s="196"/>
      <c r="AA42" s="196"/>
      <c r="AB42" s="196"/>
      <c r="AC42" s="200"/>
      <c r="AD42" s="196"/>
      <c r="AE42" s="200"/>
    </row>
    <row r="43" spans="1:31" s="192" customFormat="1" x14ac:dyDescent="0.35">
      <c r="A43" s="192">
        <v>41</v>
      </c>
      <c r="B43" s="190">
        <v>16890</v>
      </c>
      <c r="C43" s="244">
        <f>'Table - Initials'!U44</f>
        <v>4784</v>
      </c>
      <c r="D43" s="352">
        <f t="shared" si="5"/>
        <v>-409</v>
      </c>
      <c r="E43" s="194">
        <f t="shared" si="15"/>
        <v>-7.8759869054496431E-2</v>
      </c>
      <c r="F43" s="190">
        <f t="shared" si="0"/>
        <v>-12106</v>
      </c>
      <c r="G43" s="195">
        <f t="shared" si="1"/>
        <v>-0.72</v>
      </c>
      <c r="H43" s="191">
        <v>166202</v>
      </c>
      <c r="I43" s="163">
        <f>'Table - Continued'!U44</f>
        <v>51644</v>
      </c>
      <c r="J43" s="197">
        <f t="shared" si="6"/>
        <v>-4049</v>
      </c>
      <c r="K43" s="198">
        <f t="shared" si="7"/>
        <v>-7.2702134918212341E-2</v>
      </c>
      <c r="L43" s="191">
        <f t="shared" si="2"/>
        <v>-114558</v>
      </c>
      <c r="M43" s="353">
        <f t="shared" si="3"/>
        <v>-0.69</v>
      </c>
      <c r="N43" s="190">
        <v>18111</v>
      </c>
      <c r="O43" s="244">
        <f>'Table - Moving Averages'!U45</f>
        <v>4926.25</v>
      </c>
      <c r="P43" s="190">
        <f t="shared" si="8"/>
        <v>-16.5</v>
      </c>
      <c r="Q43" s="199">
        <f t="shared" si="9"/>
        <v>-3.3382226493348845E-3</v>
      </c>
      <c r="R43" s="190">
        <f t="shared" si="10"/>
        <v>-13184.75</v>
      </c>
      <c r="S43" s="195">
        <f t="shared" si="11"/>
        <v>-0.73</v>
      </c>
      <c r="T43" s="191">
        <v>190790</v>
      </c>
      <c r="U43" s="163">
        <f>'Table - Moving Averages'!U103</f>
        <v>59212</v>
      </c>
      <c r="V43" s="197">
        <f t="shared" si="12"/>
        <v>-6026.5</v>
      </c>
      <c r="W43" s="198">
        <f t="shared" si="13"/>
        <v>-9.2376434160809956E-2</v>
      </c>
      <c r="X43" s="191">
        <f t="shared" si="4"/>
        <v>-131578</v>
      </c>
      <c r="Y43" s="353">
        <f t="shared" si="14"/>
        <v>-0.69</v>
      </c>
      <c r="Z43" s="196"/>
      <c r="AA43" s="196"/>
      <c r="AB43" s="196"/>
      <c r="AC43" s="200"/>
      <c r="AD43" s="196"/>
      <c r="AE43" s="200"/>
    </row>
    <row r="44" spans="1:31" s="192" customFormat="1" x14ac:dyDescent="0.35">
      <c r="A44" s="192">
        <v>42</v>
      </c>
      <c r="B44" s="190">
        <v>14198</v>
      </c>
      <c r="C44" s="244">
        <f>'Table - Initials'!U45</f>
        <v>5645</v>
      </c>
      <c r="D44" s="352">
        <f t="shared" si="5"/>
        <v>861</v>
      </c>
      <c r="E44" s="194">
        <f t="shared" si="15"/>
        <v>0.17997491638795987</v>
      </c>
      <c r="F44" s="190">
        <f t="shared" si="0"/>
        <v>-8553</v>
      </c>
      <c r="G44" s="195">
        <f t="shared" si="1"/>
        <v>-0.6</v>
      </c>
      <c r="H44" s="191">
        <v>154206</v>
      </c>
      <c r="I44" s="163">
        <f>'Table - Continued'!U45</f>
        <v>48084</v>
      </c>
      <c r="J44" s="197">
        <f t="shared" si="6"/>
        <v>-3560</v>
      </c>
      <c r="K44" s="198">
        <f t="shared" si="7"/>
        <v>-6.8933467585779562E-2</v>
      </c>
      <c r="L44" s="191">
        <f t="shared" si="2"/>
        <v>-106122</v>
      </c>
      <c r="M44" s="353">
        <f t="shared" si="3"/>
        <v>-0.69</v>
      </c>
      <c r="N44" s="190">
        <v>17227</v>
      </c>
      <c r="O44" s="244">
        <f>'Table - Moving Averages'!U46</f>
        <v>5109</v>
      </c>
      <c r="P44" s="190">
        <f t="shared" si="8"/>
        <v>182.75</v>
      </c>
      <c r="Q44" s="199">
        <f t="shared" si="9"/>
        <v>3.7097183455975638E-2</v>
      </c>
      <c r="R44" s="190">
        <f t="shared" si="10"/>
        <v>-12118</v>
      </c>
      <c r="S44" s="195">
        <f t="shared" si="11"/>
        <v>-0.7</v>
      </c>
      <c r="T44" s="191">
        <v>173504.25</v>
      </c>
      <c r="U44" s="163">
        <f>'Table - Moving Averages'!U104</f>
        <v>54135.25</v>
      </c>
      <c r="V44" s="197">
        <f t="shared" si="12"/>
        <v>-5076.75</v>
      </c>
      <c r="W44" s="198">
        <f t="shared" si="13"/>
        <v>-8.573853272985206E-2</v>
      </c>
      <c r="X44" s="191">
        <f t="shared" si="4"/>
        <v>-119369</v>
      </c>
      <c r="Y44" s="353">
        <f t="shared" si="14"/>
        <v>-0.69</v>
      </c>
      <c r="Z44" s="196"/>
      <c r="AA44" s="196"/>
      <c r="AB44" s="196"/>
      <c r="AC44" s="200"/>
      <c r="AD44" s="196"/>
      <c r="AE44" s="200"/>
    </row>
    <row r="45" spans="1:31" s="192" customFormat="1" x14ac:dyDescent="0.35">
      <c r="A45" s="192">
        <v>43</v>
      </c>
      <c r="B45" s="190">
        <v>14681</v>
      </c>
      <c r="C45" s="244">
        <f>'Table - Initials'!U46</f>
        <v>5467</v>
      </c>
      <c r="D45" s="352">
        <f t="shared" si="5"/>
        <v>-178</v>
      </c>
      <c r="E45" s="194">
        <f t="shared" si="15"/>
        <v>-3.1532329495128429E-2</v>
      </c>
      <c r="F45" s="190">
        <f t="shared" si="0"/>
        <v>-9214</v>
      </c>
      <c r="G45" s="195">
        <f t="shared" si="1"/>
        <v>-0.63</v>
      </c>
      <c r="H45" s="191">
        <v>149702</v>
      </c>
      <c r="I45" s="163">
        <f>'Table - Continued'!U46</f>
        <v>47969</v>
      </c>
      <c r="J45" s="197">
        <f t="shared" si="6"/>
        <v>-115</v>
      </c>
      <c r="K45" s="198">
        <f t="shared" si="7"/>
        <v>-2.3916479494218452E-3</v>
      </c>
      <c r="L45" s="191">
        <f t="shared" si="2"/>
        <v>-101733</v>
      </c>
      <c r="M45" s="353">
        <f t="shared" si="3"/>
        <v>-0.68</v>
      </c>
      <c r="N45" s="190">
        <v>17023.25</v>
      </c>
      <c r="O45" s="244">
        <f>'Table - Moving Averages'!U47</f>
        <v>5272.25</v>
      </c>
      <c r="P45" s="190">
        <f t="shared" si="8"/>
        <v>163.25</v>
      </c>
      <c r="Q45" s="199">
        <f t="shared" si="9"/>
        <v>3.1953415541201798E-2</v>
      </c>
      <c r="R45" s="190">
        <f t="shared" si="10"/>
        <v>-11751</v>
      </c>
      <c r="S45" s="195">
        <f t="shared" si="11"/>
        <v>-0.69</v>
      </c>
      <c r="T45" s="191">
        <v>162018.75</v>
      </c>
      <c r="U45" s="163">
        <f>'Table - Moving Averages'!U105</f>
        <v>50847.5</v>
      </c>
      <c r="V45" s="197">
        <f t="shared" si="12"/>
        <v>-3287.75</v>
      </c>
      <c r="W45" s="198">
        <f t="shared" si="13"/>
        <v>-6.0732147722602187E-2</v>
      </c>
      <c r="X45" s="191">
        <f t="shared" si="4"/>
        <v>-111171.25</v>
      </c>
      <c r="Y45" s="353">
        <f t="shared" si="14"/>
        <v>-0.69</v>
      </c>
      <c r="Z45" s="196"/>
      <c r="AA45" s="196"/>
      <c r="AB45" s="196"/>
      <c r="AC45" s="200"/>
      <c r="AD45" s="196"/>
      <c r="AE45" s="200"/>
    </row>
    <row r="46" spans="1:31" s="192" customFormat="1" x14ac:dyDescent="0.35">
      <c r="A46" s="192">
        <v>44</v>
      </c>
      <c r="B46" s="190">
        <v>25201</v>
      </c>
      <c r="C46" s="244">
        <f>'Table - Initials'!U47</f>
        <v>5996</v>
      </c>
      <c r="D46" s="352">
        <f t="shared" si="5"/>
        <v>529</v>
      </c>
      <c r="E46" s="194">
        <f t="shared" si="15"/>
        <v>9.6762392537040429E-2</v>
      </c>
      <c r="F46" s="190">
        <f t="shared" si="0"/>
        <v>-19205</v>
      </c>
      <c r="G46" s="195">
        <f t="shared" si="1"/>
        <v>-0.76</v>
      </c>
      <c r="H46" s="191">
        <v>144967</v>
      </c>
      <c r="I46" s="163">
        <f>'Table - Continued'!U47</f>
        <v>48241</v>
      </c>
      <c r="J46" s="197">
        <f t="shared" si="6"/>
        <v>272</v>
      </c>
      <c r="K46" s="198">
        <f t="shared" si="7"/>
        <v>5.6703287539869498E-3</v>
      </c>
      <c r="L46" s="191">
        <f t="shared" si="2"/>
        <v>-96726</v>
      </c>
      <c r="M46" s="353">
        <f t="shared" si="3"/>
        <v>-0.67</v>
      </c>
      <c r="N46" s="190">
        <v>17742.5</v>
      </c>
      <c r="O46" s="244">
        <f>'Table - Moving Averages'!U48</f>
        <v>5473</v>
      </c>
      <c r="P46" s="190">
        <f t="shared" si="8"/>
        <v>200.75</v>
      </c>
      <c r="Q46" s="199">
        <f t="shared" si="9"/>
        <v>3.8076722461946988E-2</v>
      </c>
      <c r="R46" s="190">
        <f t="shared" si="10"/>
        <v>-12269.5</v>
      </c>
      <c r="S46" s="195">
        <f t="shared" si="11"/>
        <v>-0.69</v>
      </c>
      <c r="T46" s="191">
        <v>153769.25</v>
      </c>
      <c r="U46" s="163">
        <f>'Table - Moving Averages'!U106</f>
        <v>48984.5</v>
      </c>
      <c r="V46" s="197">
        <f t="shared" si="12"/>
        <v>-1863</v>
      </c>
      <c r="W46" s="198">
        <f t="shared" si="13"/>
        <v>-3.6638969467525442E-2</v>
      </c>
      <c r="X46" s="191">
        <f t="shared" si="4"/>
        <v>-104784.75</v>
      </c>
      <c r="Y46" s="353">
        <f t="shared" si="14"/>
        <v>-0.68</v>
      </c>
      <c r="Z46" s="196"/>
      <c r="AA46" s="196"/>
      <c r="AB46" s="196"/>
      <c r="AC46" s="200"/>
      <c r="AD46" s="196"/>
      <c r="AE46" s="200"/>
    </row>
    <row r="47" spans="1:31" s="192" customFormat="1" x14ac:dyDescent="0.35">
      <c r="A47" s="192">
        <v>45</v>
      </c>
      <c r="B47" s="190">
        <v>16837</v>
      </c>
      <c r="C47" s="244">
        <f>'Table - Initials'!U48</f>
        <v>5181</v>
      </c>
      <c r="D47" s="352">
        <f t="shared" si="5"/>
        <v>-815</v>
      </c>
      <c r="E47" s="194">
        <f t="shared" si="15"/>
        <v>-0.13592394929953303</v>
      </c>
      <c r="F47" s="190">
        <f t="shared" si="0"/>
        <v>-11656</v>
      </c>
      <c r="G47" s="195">
        <f t="shared" si="1"/>
        <v>-0.69</v>
      </c>
      <c r="H47" s="191">
        <v>143910</v>
      </c>
      <c r="I47" s="163">
        <f>'Table - Continued'!U48</f>
        <v>44679</v>
      </c>
      <c r="J47" s="197">
        <f t="shared" si="6"/>
        <v>-3562</v>
      </c>
      <c r="K47" s="198">
        <f t="shared" si="7"/>
        <v>-7.3837607014779955E-2</v>
      </c>
      <c r="L47" s="191">
        <f t="shared" si="2"/>
        <v>-99231</v>
      </c>
      <c r="M47" s="353">
        <f t="shared" si="3"/>
        <v>-0.69</v>
      </c>
      <c r="N47" s="190">
        <v>17729.25</v>
      </c>
      <c r="O47" s="244">
        <f>'Table - Moving Averages'!U49</f>
        <v>5572.25</v>
      </c>
      <c r="P47" s="190">
        <f t="shared" si="8"/>
        <v>99.25</v>
      </c>
      <c r="Q47" s="199">
        <f t="shared" si="9"/>
        <v>1.813447834825507E-2</v>
      </c>
      <c r="R47" s="190">
        <f t="shared" si="10"/>
        <v>-12157</v>
      </c>
      <c r="S47" s="195">
        <f t="shared" si="11"/>
        <v>-0.69</v>
      </c>
      <c r="T47" s="191">
        <v>148196.25</v>
      </c>
      <c r="U47" s="163">
        <f>'Table - Moving Averages'!U107</f>
        <v>47243.25</v>
      </c>
      <c r="V47" s="197">
        <f t="shared" si="12"/>
        <v>-1741.25</v>
      </c>
      <c r="W47" s="198">
        <f t="shared" si="13"/>
        <v>-3.5546958731843749E-2</v>
      </c>
      <c r="X47" s="191">
        <f t="shared" si="4"/>
        <v>-100953</v>
      </c>
      <c r="Y47" s="353">
        <f t="shared" si="14"/>
        <v>-0.68</v>
      </c>
      <c r="Z47" s="196"/>
      <c r="AA47" s="196"/>
      <c r="AB47" s="196"/>
      <c r="AC47" s="200"/>
      <c r="AD47" s="196"/>
      <c r="AE47" s="200"/>
    </row>
    <row r="48" spans="1:31" s="192" customFormat="1" x14ac:dyDescent="0.35">
      <c r="A48" s="192">
        <v>46</v>
      </c>
      <c r="B48" s="190">
        <v>30274</v>
      </c>
      <c r="C48" s="244">
        <f>'Table - Initials'!U49</f>
        <v>5685</v>
      </c>
      <c r="D48" s="352">
        <f t="shared" si="5"/>
        <v>504</v>
      </c>
      <c r="E48" s="194">
        <f t="shared" si="15"/>
        <v>9.7278517660683267E-2</v>
      </c>
      <c r="F48" s="190">
        <f t="shared" si="0"/>
        <v>-24589</v>
      </c>
      <c r="G48" s="195">
        <f t="shared" si="1"/>
        <v>-0.81</v>
      </c>
      <c r="H48" s="191">
        <v>151308</v>
      </c>
      <c r="I48" s="163">
        <f>'Table - Continued'!U49</f>
        <v>47581</v>
      </c>
      <c r="J48" s="197">
        <f t="shared" si="6"/>
        <v>2902</v>
      </c>
      <c r="K48" s="198">
        <f t="shared" si="7"/>
        <v>6.4952214686989418E-2</v>
      </c>
      <c r="L48" s="191">
        <f t="shared" si="2"/>
        <v>-103727</v>
      </c>
      <c r="M48" s="353">
        <f t="shared" si="3"/>
        <v>-0.69</v>
      </c>
      <c r="N48" s="190">
        <v>21748.25</v>
      </c>
      <c r="O48" s="244">
        <f>'Table - Moving Averages'!U50</f>
        <v>5582.25</v>
      </c>
      <c r="P48" s="190">
        <f t="shared" si="8"/>
        <v>10</v>
      </c>
      <c r="Q48" s="199">
        <f t="shared" si="9"/>
        <v>1.7946072053479296E-3</v>
      </c>
      <c r="R48" s="190">
        <f t="shared" si="10"/>
        <v>-16166</v>
      </c>
      <c r="S48" s="195">
        <f t="shared" si="11"/>
        <v>-0.74</v>
      </c>
      <c r="T48" s="191">
        <v>147471.75</v>
      </c>
      <c r="U48" s="163">
        <f>'Table - Moving Averages'!U108</f>
        <v>47117.5</v>
      </c>
      <c r="V48" s="197">
        <f t="shared" si="12"/>
        <v>-125.75</v>
      </c>
      <c r="W48" s="198">
        <f t="shared" si="13"/>
        <v>-2.6617559122202642E-3</v>
      </c>
      <c r="X48" s="191">
        <f t="shared" si="4"/>
        <v>-100354.25</v>
      </c>
      <c r="Y48" s="353">
        <f t="shared" si="14"/>
        <v>-0.68</v>
      </c>
      <c r="Z48" s="196"/>
      <c r="AA48" s="196"/>
      <c r="AB48" s="196"/>
      <c r="AC48" s="200"/>
      <c r="AD48" s="196"/>
      <c r="AE48" s="200"/>
    </row>
    <row r="49" spans="1:31" s="192" customFormat="1" x14ac:dyDescent="0.35">
      <c r="A49" s="192">
        <v>47</v>
      </c>
      <c r="B49" s="190">
        <v>22334</v>
      </c>
      <c r="C49" s="244">
        <f>'Table - Initials'!U50</f>
        <v>0</v>
      </c>
      <c r="D49" s="352">
        <f t="shared" si="5"/>
        <v>-5685</v>
      </c>
      <c r="E49" s="194">
        <f t="shared" si="15"/>
        <v>-1</v>
      </c>
      <c r="F49" s="190">
        <f t="shared" si="0"/>
        <v>-22334</v>
      </c>
      <c r="G49" s="195">
        <f t="shared" si="1"/>
        <v>-1</v>
      </c>
      <c r="H49" s="191">
        <v>154366</v>
      </c>
      <c r="I49" s="163">
        <f>'Table - Continued'!U50</f>
        <v>0</v>
      </c>
      <c r="J49" s="197">
        <f t="shared" si="6"/>
        <v>-47581</v>
      </c>
      <c r="K49" s="198">
        <f t="shared" si="7"/>
        <v>-1</v>
      </c>
      <c r="L49" s="191">
        <f t="shared" si="2"/>
        <v>-154366</v>
      </c>
      <c r="M49" s="353">
        <f t="shared" si="3"/>
        <v>-1</v>
      </c>
      <c r="N49" s="190">
        <v>23661.5</v>
      </c>
      <c r="O49" s="244">
        <f>'Table - Moving Averages'!U51</f>
        <v>0</v>
      </c>
      <c r="P49" s="190">
        <f t="shared" si="8"/>
        <v>-5582.25</v>
      </c>
      <c r="Q49" s="199">
        <f t="shared" si="9"/>
        <v>-1</v>
      </c>
      <c r="R49" s="190">
        <f t="shared" si="10"/>
        <v>-23661.5</v>
      </c>
      <c r="S49" s="195">
        <f t="shared" si="11"/>
        <v>-1</v>
      </c>
      <c r="T49" s="191">
        <v>148637.75</v>
      </c>
      <c r="U49" s="163">
        <f>'Table - Moving Averages'!U109</f>
        <v>0</v>
      </c>
      <c r="V49" s="197">
        <f t="shared" si="12"/>
        <v>-47117.5</v>
      </c>
      <c r="W49" s="198">
        <f t="shared" si="13"/>
        <v>-1</v>
      </c>
      <c r="X49" s="191">
        <f t="shared" si="4"/>
        <v>-148637.75</v>
      </c>
      <c r="Y49" s="353">
        <f t="shared" si="14"/>
        <v>-1</v>
      </c>
      <c r="Z49" s="196"/>
      <c r="AA49" s="196"/>
      <c r="AB49" s="196"/>
      <c r="AC49" s="200"/>
      <c r="AD49" s="196"/>
      <c r="AE49" s="200"/>
    </row>
    <row r="50" spans="1:31" s="192" customFormat="1" ht="15" customHeight="1" x14ac:dyDescent="0.35">
      <c r="A50" s="192">
        <v>48</v>
      </c>
      <c r="B50" s="190">
        <v>24587</v>
      </c>
      <c r="C50" s="244">
        <f>'Table - Initials'!U51</f>
        <v>0</v>
      </c>
      <c r="D50" s="352">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3">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3">
        <f t="shared" si="14"/>
        <v>-1</v>
      </c>
      <c r="Z50" s="196"/>
      <c r="AA50" s="196"/>
      <c r="AB50" s="196"/>
      <c r="AC50" s="200"/>
      <c r="AD50" s="196"/>
      <c r="AE50" s="200"/>
    </row>
    <row r="51" spans="1:31" s="192" customFormat="1" x14ac:dyDescent="0.35">
      <c r="A51" s="192">
        <v>49</v>
      </c>
      <c r="B51" s="190">
        <v>19547</v>
      </c>
      <c r="C51" s="244">
        <f>'Table - Initials'!U52</f>
        <v>0</v>
      </c>
      <c r="D51" s="352">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3">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3">
        <f t="shared" si="14"/>
        <v>-1</v>
      </c>
      <c r="Z51" s="196"/>
      <c r="AA51" s="196"/>
      <c r="AB51" s="196"/>
      <c r="AC51" s="200"/>
      <c r="AD51" s="196"/>
      <c r="AE51" s="200"/>
    </row>
    <row r="52" spans="1:31" s="192" customFormat="1" x14ac:dyDescent="0.35">
      <c r="A52" s="192">
        <v>50</v>
      </c>
      <c r="B52" s="190">
        <v>17596</v>
      </c>
      <c r="C52" s="244">
        <f>'Table - Initials'!U53</f>
        <v>0</v>
      </c>
      <c r="D52" s="352">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3">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3">
        <f t="shared" si="14"/>
        <v>-1</v>
      </c>
      <c r="Z52" s="196"/>
      <c r="AA52" s="196"/>
      <c r="AB52" s="196"/>
      <c r="AC52" s="200"/>
      <c r="AD52" s="196"/>
      <c r="AE52" s="200"/>
    </row>
    <row r="53" spans="1:31" s="192" customFormat="1" x14ac:dyDescent="0.35">
      <c r="A53" s="192">
        <v>51</v>
      </c>
      <c r="B53" s="190">
        <v>19192</v>
      </c>
      <c r="C53" s="244">
        <f>'Table - Initials'!U54</f>
        <v>0</v>
      </c>
      <c r="D53" s="352">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3">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3">
        <f t="shared" si="14"/>
        <v>-1</v>
      </c>
      <c r="Z53" s="196"/>
      <c r="AA53" s="196"/>
      <c r="AB53" s="196"/>
      <c r="AC53" s="200"/>
      <c r="AD53" s="196"/>
      <c r="AE53" s="200"/>
    </row>
    <row r="54" spans="1:31" s="192" customFormat="1" x14ac:dyDescent="0.35">
      <c r="A54" s="192">
        <v>52</v>
      </c>
      <c r="B54" s="190">
        <v>29651</v>
      </c>
      <c r="C54" s="244">
        <f>'Table - Initials'!U55</f>
        <v>0</v>
      </c>
      <c r="D54" s="352">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3">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3">
        <f t="shared" si="14"/>
        <v>-1</v>
      </c>
      <c r="Z54" s="196"/>
      <c r="AA54" s="196"/>
      <c r="AB54" s="196"/>
      <c r="AC54" s="200"/>
      <c r="AD54" s="196"/>
      <c r="AE54" s="200"/>
    </row>
    <row r="55" spans="1:31" s="192" customFormat="1" x14ac:dyDescent="0.35">
      <c r="B55" s="341"/>
      <c r="C55" s="342"/>
      <c r="D55" s="345"/>
      <c r="E55" s="343"/>
      <c r="F55" s="341"/>
      <c r="G55" s="344"/>
      <c r="H55" s="341"/>
      <c r="I55" s="342"/>
      <c r="J55" s="345"/>
      <c r="K55" s="346"/>
      <c r="L55" s="341"/>
      <c r="M55" s="344"/>
      <c r="N55" s="341"/>
      <c r="O55" s="342"/>
      <c r="P55" s="341"/>
      <c r="Q55" s="346"/>
      <c r="R55" s="341"/>
      <c r="S55" s="344"/>
      <c r="T55" s="341"/>
      <c r="U55" s="342"/>
      <c r="V55" s="345"/>
      <c r="W55" s="346"/>
      <c r="X55" s="341"/>
      <c r="Y55" s="344"/>
      <c r="Z55" s="196"/>
      <c r="AA55" s="196"/>
      <c r="AB55" s="196"/>
      <c r="AC55" s="200"/>
      <c r="AD55" s="196"/>
      <c r="AE55" s="200"/>
    </row>
    <row r="56" spans="1:31" s="192" customFormat="1" x14ac:dyDescent="0.35">
      <c r="B56" s="347"/>
      <c r="C56" s="348"/>
      <c r="D56" s="347"/>
      <c r="E56" s="347"/>
      <c r="F56" s="341"/>
      <c r="G56" s="347"/>
      <c r="H56" s="347"/>
      <c r="I56" s="348"/>
      <c r="J56" s="347"/>
      <c r="K56" s="347"/>
      <c r="L56" s="347"/>
      <c r="M56" s="347"/>
      <c r="N56" s="347"/>
      <c r="O56" s="348"/>
      <c r="P56" s="347"/>
      <c r="Q56" s="347"/>
      <c r="R56" s="347"/>
      <c r="S56" s="347"/>
      <c r="T56" s="347"/>
      <c r="U56" s="348"/>
      <c r="V56" s="347"/>
      <c r="W56" s="347"/>
      <c r="X56" s="347"/>
      <c r="Y56" s="347"/>
    </row>
    <row r="57" spans="1:31" s="192" customFormat="1" x14ac:dyDescent="0.35">
      <c r="B57" s="347"/>
      <c r="C57" s="348"/>
      <c r="D57" s="347"/>
      <c r="E57" s="347"/>
      <c r="F57" s="341"/>
      <c r="G57" s="347"/>
      <c r="H57" s="347"/>
      <c r="I57" s="348"/>
      <c r="J57" s="347"/>
      <c r="K57" s="347"/>
      <c r="L57" s="347"/>
      <c r="M57" s="347"/>
      <c r="N57" s="347"/>
      <c r="O57" s="348"/>
      <c r="P57" s="347"/>
      <c r="Q57" s="347"/>
      <c r="R57" s="347"/>
      <c r="S57" s="347"/>
      <c r="T57" s="347"/>
      <c r="U57" s="348"/>
      <c r="V57" s="347"/>
      <c r="W57" s="347"/>
      <c r="X57" s="347"/>
      <c r="Y57" s="34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A5" sqref="A5"/>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CS5" activePane="bottomRight" state="frozen"/>
      <selection pane="topRight" activeCell="C1" sqref="C1"/>
      <selection pane="bottomLeft" activeCell="A5" sqref="A5"/>
      <selection pane="bottomRight" activeCell="ACY5" sqref="ACY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81640625" style="98" bestFit="1" customWidth="1"/>
    <col min="734" max="737" width="8.81640625" style="94" bestFit="1" customWidth="1"/>
    <col min="738" max="738" width="7.81640625" style="94" bestFit="1" customWidth="1"/>
    <col min="739" max="741" width="8.81640625" style="94" bestFit="1" customWidth="1"/>
    <col min="742" max="742" width="7.81640625" style="94" bestFit="1" customWidth="1"/>
    <col min="743" max="745" width="8.81640625" style="94" bestFit="1" customWidth="1"/>
    <col min="746" max="746" width="7.81640625" style="94" bestFit="1" customWidth="1"/>
    <col min="747" max="749" width="8.81640625" style="94" bestFit="1" customWidth="1"/>
    <col min="750" max="751" width="7.81640625" style="94" bestFit="1" customWidth="1"/>
    <col min="752" max="754" width="8.81640625" style="94" bestFit="1" customWidth="1"/>
    <col min="755" max="755" width="7.81640625" style="94" bestFit="1" customWidth="1"/>
    <col min="756" max="758" width="8.81640625" style="94" bestFit="1" customWidth="1"/>
    <col min="759" max="759" width="7.81640625" style="94" bestFit="1" customWidth="1"/>
    <col min="760" max="762" width="8.81640625" style="94" bestFit="1" customWidth="1"/>
    <col min="763" max="764" width="7.81640625" style="94" bestFit="1" customWidth="1"/>
    <col min="765" max="767" width="8.81640625" style="94" bestFit="1" customWidth="1"/>
    <col min="768" max="768" width="7.81640625" style="94" bestFit="1" customWidth="1"/>
    <col min="769" max="772" width="8.81640625" style="94" bestFit="1" customWidth="1"/>
    <col min="773" max="776" width="9.81640625" style="94" bestFit="1" customWidth="1"/>
    <col min="777" max="777" width="8.81640625" style="94" bestFit="1" customWidth="1"/>
    <col min="778" max="780" width="9.81640625" style="94" bestFit="1" customWidth="1"/>
    <col min="781" max="781" width="8.81640625" style="94" bestFit="1" customWidth="1"/>
    <col min="782" max="783" width="9.81640625" style="94" bestFit="1" customWidth="1"/>
    <col min="784" max="784" width="9.8164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5">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v>326</v>
      </c>
      <c r="ACI5" s="239">
        <v>332</v>
      </c>
      <c r="ACJ5" s="239">
        <v>372</v>
      </c>
      <c r="ACK5" s="239">
        <v>255</v>
      </c>
      <c r="ACL5" s="239">
        <v>213</v>
      </c>
      <c r="ACM5" s="239">
        <v>172</v>
      </c>
      <c r="ACN5" s="239">
        <v>197</v>
      </c>
      <c r="ACO5" s="239">
        <v>158</v>
      </c>
      <c r="ACP5" s="239">
        <v>148</v>
      </c>
      <c r="ACQ5" s="239">
        <v>179</v>
      </c>
      <c r="ACR5" s="239">
        <v>264</v>
      </c>
      <c r="ACS5" s="239">
        <v>283</v>
      </c>
      <c r="ACT5" s="239">
        <v>355</v>
      </c>
      <c r="ACU5" s="239">
        <v>401</v>
      </c>
      <c r="ACV5" s="239">
        <v>482</v>
      </c>
      <c r="ACW5" s="239">
        <v>516</v>
      </c>
      <c r="ACX5" s="239">
        <v>575</v>
      </c>
      <c r="ACY5" s="239"/>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5">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v>3</v>
      </c>
      <c r="ACI6" s="239">
        <v>3</v>
      </c>
      <c r="ACJ6" s="239">
        <v>2</v>
      </c>
      <c r="ACK6" s="239">
        <v>5</v>
      </c>
      <c r="ACL6" s="239">
        <v>9</v>
      </c>
      <c r="ACM6" s="239">
        <v>8</v>
      </c>
      <c r="ACN6" s="239">
        <v>2</v>
      </c>
      <c r="ACO6" s="239">
        <v>6</v>
      </c>
      <c r="ACP6" s="239">
        <v>4</v>
      </c>
      <c r="ACQ6" s="239">
        <v>4</v>
      </c>
      <c r="ACR6" s="239">
        <v>9</v>
      </c>
      <c r="ACS6" s="239">
        <v>10</v>
      </c>
      <c r="ACT6" s="239">
        <v>10</v>
      </c>
      <c r="ACU6" s="239">
        <v>8</v>
      </c>
      <c r="ACV6" s="239">
        <v>14</v>
      </c>
      <c r="ACW6" s="239">
        <v>17</v>
      </c>
      <c r="ACX6" s="239">
        <v>13</v>
      </c>
      <c r="ACY6" s="239"/>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5">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v>10</v>
      </c>
      <c r="ACI7" s="239">
        <v>21</v>
      </c>
      <c r="ACJ7" s="239">
        <v>13</v>
      </c>
      <c r="ACK7" s="239">
        <v>13</v>
      </c>
      <c r="ACL7" s="239">
        <v>12</v>
      </c>
      <c r="ACM7" s="239">
        <v>13</v>
      </c>
      <c r="ACN7" s="239">
        <v>7</v>
      </c>
      <c r="ACO7" s="239">
        <v>10</v>
      </c>
      <c r="ACP7" s="239">
        <v>19</v>
      </c>
      <c r="ACQ7" s="239">
        <v>10</v>
      </c>
      <c r="ACR7" s="239">
        <v>14</v>
      </c>
      <c r="ACS7" s="239">
        <v>11</v>
      </c>
      <c r="ACT7" s="239">
        <v>11</v>
      </c>
      <c r="ACU7" s="239">
        <v>18</v>
      </c>
      <c r="ACV7" s="239">
        <v>18</v>
      </c>
      <c r="ACW7" s="239">
        <v>19</v>
      </c>
      <c r="ACX7" s="239">
        <v>29</v>
      </c>
      <c r="ACY7" s="239"/>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5">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v>1195</v>
      </c>
      <c r="ACI8" s="239">
        <v>1301</v>
      </c>
      <c r="ACJ8" s="239">
        <v>1348</v>
      </c>
      <c r="ACK8" s="239">
        <v>1270</v>
      </c>
      <c r="ACL8" s="239">
        <v>1359</v>
      </c>
      <c r="ACM8" s="239">
        <v>1427</v>
      </c>
      <c r="ACN8" s="239">
        <v>1286</v>
      </c>
      <c r="ACO8" s="239">
        <v>1447</v>
      </c>
      <c r="ACP8" s="239">
        <v>1438</v>
      </c>
      <c r="ACQ8" s="239">
        <v>1632</v>
      </c>
      <c r="ACR8" s="239">
        <v>1624</v>
      </c>
      <c r="ACS8" s="239">
        <v>1441</v>
      </c>
      <c r="ACT8" s="239">
        <v>1626</v>
      </c>
      <c r="ACU8" s="239">
        <v>1664</v>
      </c>
      <c r="ACV8" s="239">
        <v>1893</v>
      </c>
      <c r="ACW8" s="239">
        <v>1571</v>
      </c>
      <c r="ACX8" s="239">
        <v>1835</v>
      </c>
      <c r="ACY8" s="239"/>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5">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v>210</v>
      </c>
      <c r="ACI9" s="239">
        <v>214</v>
      </c>
      <c r="ACJ9" s="239">
        <v>199</v>
      </c>
      <c r="ACK9" s="239">
        <v>140</v>
      </c>
      <c r="ACL9" s="239">
        <v>144</v>
      </c>
      <c r="ACM9" s="239">
        <v>149</v>
      </c>
      <c r="ACN9" s="239">
        <v>169</v>
      </c>
      <c r="ACO9" s="239">
        <v>114</v>
      </c>
      <c r="ACP9" s="239">
        <v>160</v>
      </c>
      <c r="ACQ9" s="239">
        <v>118</v>
      </c>
      <c r="ACR9" s="239">
        <v>155</v>
      </c>
      <c r="ACS9" s="239">
        <v>153</v>
      </c>
      <c r="ACT9" s="239">
        <v>121</v>
      </c>
      <c r="ACU9" s="239">
        <v>220</v>
      </c>
      <c r="ACV9" s="239">
        <v>296</v>
      </c>
      <c r="ACW9" s="239">
        <v>286</v>
      </c>
      <c r="ACX9" s="239">
        <v>242</v>
      </c>
      <c r="ACY9" s="239"/>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5">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v>86</v>
      </c>
      <c r="ACI10" s="239">
        <v>78</v>
      </c>
      <c r="ACJ10" s="239">
        <v>148</v>
      </c>
      <c r="ACK10" s="239">
        <v>195</v>
      </c>
      <c r="ACL10" s="239">
        <v>179</v>
      </c>
      <c r="ACM10" s="239">
        <v>175</v>
      </c>
      <c r="ACN10" s="239">
        <v>89</v>
      </c>
      <c r="ACO10" s="239">
        <v>84</v>
      </c>
      <c r="ACP10" s="239">
        <v>75</v>
      </c>
      <c r="ACQ10" s="239">
        <v>55</v>
      </c>
      <c r="ACR10" s="239">
        <v>61</v>
      </c>
      <c r="ACS10" s="239">
        <v>62</v>
      </c>
      <c r="ACT10" s="239">
        <v>72</v>
      </c>
      <c r="ACU10" s="239">
        <v>67</v>
      </c>
      <c r="ACV10" s="239">
        <v>85</v>
      </c>
      <c r="ACW10" s="239">
        <v>63</v>
      </c>
      <c r="ACX10" s="239">
        <v>94</v>
      </c>
      <c r="ACY10" s="239"/>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5">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v>233</v>
      </c>
      <c r="ACI11" s="239">
        <v>243</v>
      </c>
      <c r="ACJ11" s="239">
        <v>229</v>
      </c>
      <c r="ACK11" s="239">
        <v>209</v>
      </c>
      <c r="ACL11" s="239">
        <v>195</v>
      </c>
      <c r="ACM11" s="239">
        <v>182</v>
      </c>
      <c r="ACN11" s="239">
        <v>209</v>
      </c>
      <c r="ACO11" s="239">
        <v>187</v>
      </c>
      <c r="ACP11" s="239">
        <v>169</v>
      </c>
      <c r="ACQ11" s="239">
        <v>192</v>
      </c>
      <c r="ACR11" s="239">
        <v>191</v>
      </c>
      <c r="ACS11" s="239">
        <v>160</v>
      </c>
      <c r="ACT11" s="239">
        <v>142</v>
      </c>
      <c r="ACU11" s="239">
        <v>158</v>
      </c>
      <c r="ACV11" s="239">
        <v>178</v>
      </c>
      <c r="ACW11" s="239">
        <v>148</v>
      </c>
      <c r="ACX11" s="239">
        <v>125</v>
      </c>
      <c r="ACY11" s="239"/>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v>1098</v>
      </c>
      <c r="ABS12" s="316">
        <v>1333</v>
      </c>
      <c r="ABT12" s="316">
        <v>1076</v>
      </c>
      <c r="ABU12" s="316">
        <v>989</v>
      </c>
      <c r="ABV12" s="316">
        <v>1136</v>
      </c>
      <c r="ABW12" s="316">
        <v>1234</v>
      </c>
      <c r="ABX12" s="316">
        <v>804</v>
      </c>
      <c r="ABY12" s="316">
        <v>799</v>
      </c>
      <c r="ABZ12" s="316">
        <v>763</v>
      </c>
      <c r="ACA12" s="316">
        <v>600</v>
      </c>
      <c r="ACB12" s="316">
        <v>590</v>
      </c>
      <c r="ACC12" s="316">
        <v>623</v>
      </c>
      <c r="ACD12" s="316">
        <v>614</v>
      </c>
      <c r="ACE12" s="316">
        <v>558</v>
      </c>
      <c r="ACF12" s="316">
        <v>470</v>
      </c>
      <c r="ACG12" s="316">
        <v>501</v>
      </c>
      <c r="ACH12" s="316">
        <v>529</v>
      </c>
      <c r="ACI12" s="316">
        <v>535</v>
      </c>
      <c r="ACJ12" s="316">
        <v>576</v>
      </c>
      <c r="ACK12" s="316">
        <v>544</v>
      </c>
      <c r="ACL12" s="316">
        <v>518</v>
      </c>
      <c r="ACM12" s="316">
        <v>506</v>
      </c>
      <c r="ACN12" s="316">
        <v>467</v>
      </c>
      <c r="ACO12" s="316">
        <v>385</v>
      </c>
      <c r="ACP12" s="316">
        <v>404</v>
      </c>
      <c r="ACQ12" s="316">
        <v>365</v>
      </c>
      <c r="ACR12" s="316">
        <v>407</v>
      </c>
      <c r="ACS12" s="316">
        <v>375</v>
      </c>
      <c r="ACT12" s="316">
        <v>335</v>
      </c>
      <c r="ACU12" s="316">
        <v>445</v>
      </c>
      <c r="ACV12" s="316">
        <v>559</v>
      </c>
      <c r="ACW12" s="316">
        <v>497</v>
      </c>
      <c r="ACX12" s="316">
        <v>461</v>
      </c>
      <c r="ACY12" s="316"/>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5">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v>210</v>
      </c>
      <c r="ACI13" s="239">
        <v>225</v>
      </c>
      <c r="ACJ13" s="239">
        <v>197</v>
      </c>
      <c r="ACK13" s="239">
        <v>230</v>
      </c>
      <c r="ACL13" s="239">
        <v>161</v>
      </c>
      <c r="ACM13" s="239">
        <v>164</v>
      </c>
      <c r="ACN13" s="239">
        <v>143</v>
      </c>
      <c r="ACO13" s="239">
        <v>147</v>
      </c>
      <c r="ACP13" s="239">
        <v>159</v>
      </c>
      <c r="ACQ13" s="239">
        <v>150</v>
      </c>
      <c r="ACR13" s="239">
        <v>133</v>
      </c>
      <c r="ACS13" s="239">
        <v>136</v>
      </c>
      <c r="ACT13" s="239">
        <v>133</v>
      </c>
      <c r="ACU13" s="239">
        <v>167</v>
      </c>
      <c r="ACV13" s="239">
        <v>195</v>
      </c>
      <c r="ACW13" s="239">
        <v>160</v>
      </c>
      <c r="ACX13" s="239">
        <v>162</v>
      </c>
      <c r="ACY13" s="239"/>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5">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v>259</v>
      </c>
      <c r="ACI14" s="239">
        <v>285</v>
      </c>
      <c r="ACJ14" s="239">
        <v>308</v>
      </c>
      <c r="ACK14" s="239">
        <v>322</v>
      </c>
      <c r="ACL14" s="239">
        <v>271</v>
      </c>
      <c r="ACM14" s="239">
        <v>271</v>
      </c>
      <c r="ACN14" s="239">
        <v>218</v>
      </c>
      <c r="ACO14" s="239">
        <v>211</v>
      </c>
      <c r="ACP14" s="239">
        <v>263</v>
      </c>
      <c r="ACQ14" s="239">
        <v>225</v>
      </c>
      <c r="ACR14" s="239">
        <v>206</v>
      </c>
      <c r="ACS14" s="239">
        <v>227</v>
      </c>
      <c r="ACT14" s="239">
        <v>233</v>
      </c>
      <c r="ACU14" s="239">
        <v>245</v>
      </c>
      <c r="ACV14" s="239">
        <v>283</v>
      </c>
      <c r="ACW14" s="239">
        <v>246</v>
      </c>
      <c r="ACX14" s="239">
        <v>227</v>
      </c>
      <c r="ACY14" s="239"/>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5">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v>186</v>
      </c>
      <c r="ACI15" s="239">
        <v>203</v>
      </c>
      <c r="ACJ15" s="239">
        <v>199</v>
      </c>
      <c r="ACK15" s="239">
        <v>216</v>
      </c>
      <c r="ACL15" s="239">
        <v>203</v>
      </c>
      <c r="ACM15" s="239">
        <v>185</v>
      </c>
      <c r="ACN15" s="239">
        <v>171</v>
      </c>
      <c r="ACO15" s="239">
        <v>149</v>
      </c>
      <c r="ACP15" s="239">
        <v>169</v>
      </c>
      <c r="ACQ15" s="239">
        <v>162</v>
      </c>
      <c r="ACR15" s="239">
        <v>155</v>
      </c>
      <c r="ACS15" s="239">
        <v>145</v>
      </c>
      <c r="ACT15" s="239">
        <v>153</v>
      </c>
      <c r="ACU15" s="239">
        <v>139</v>
      </c>
      <c r="ACV15" s="239">
        <v>155</v>
      </c>
      <c r="ACW15" s="239">
        <v>129</v>
      </c>
      <c r="ACX15" s="239">
        <v>145</v>
      </c>
      <c r="ACY15" s="239"/>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v>1247</v>
      </c>
      <c r="ABS16" s="316">
        <v>1208</v>
      </c>
      <c r="ABT16" s="316">
        <v>1143</v>
      </c>
      <c r="ABU16" s="316">
        <v>988</v>
      </c>
      <c r="ABV16" s="316">
        <v>1454</v>
      </c>
      <c r="ABW16" s="316">
        <v>1780</v>
      </c>
      <c r="ABX16" s="316">
        <v>1180</v>
      </c>
      <c r="ABY16" s="316">
        <v>1028</v>
      </c>
      <c r="ABZ16" s="316">
        <v>869</v>
      </c>
      <c r="ACA16" s="316">
        <v>656</v>
      </c>
      <c r="ACB16" s="316">
        <v>691</v>
      </c>
      <c r="ACC16" s="316">
        <v>600</v>
      </c>
      <c r="ACD16" s="316">
        <v>507</v>
      </c>
      <c r="ACE16" s="316">
        <v>532</v>
      </c>
      <c r="ACF16" s="316">
        <v>446</v>
      </c>
      <c r="ACG16" s="316">
        <v>427</v>
      </c>
      <c r="ACH16" s="316">
        <v>445</v>
      </c>
      <c r="ACI16" s="316">
        <v>488</v>
      </c>
      <c r="ACJ16" s="316">
        <v>507</v>
      </c>
      <c r="ACK16" s="316">
        <v>538</v>
      </c>
      <c r="ACL16" s="316">
        <v>474</v>
      </c>
      <c r="ACM16" s="316">
        <v>456</v>
      </c>
      <c r="ACN16" s="316">
        <v>389</v>
      </c>
      <c r="ACO16" s="316">
        <v>360</v>
      </c>
      <c r="ACP16" s="316">
        <v>432</v>
      </c>
      <c r="ACQ16" s="316">
        <v>387</v>
      </c>
      <c r="ACR16" s="316">
        <v>361</v>
      </c>
      <c r="ACS16" s="316">
        <v>372</v>
      </c>
      <c r="ACT16" s="316">
        <v>386</v>
      </c>
      <c r="ACU16" s="316">
        <v>384</v>
      </c>
      <c r="ACV16" s="316">
        <v>438</v>
      </c>
      <c r="ACW16" s="316">
        <v>375</v>
      </c>
      <c r="ACX16" s="316">
        <v>372</v>
      </c>
      <c r="ACY16" s="316"/>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5">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v>139</v>
      </c>
      <c r="ACI17" s="239">
        <v>179</v>
      </c>
      <c r="ACJ17" s="239">
        <v>176</v>
      </c>
      <c r="ACK17" s="239">
        <v>170</v>
      </c>
      <c r="ACL17" s="239">
        <v>147</v>
      </c>
      <c r="ACM17" s="239">
        <v>142</v>
      </c>
      <c r="ACN17" s="239">
        <v>117</v>
      </c>
      <c r="ACO17" s="239">
        <v>120</v>
      </c>
      <c r="ACP17" s="239">
        <v>152</v>
      </c>
      <c r="ACQ17" s="239">
        <v>122</v>
      </c>
      <c r="ACR17" s="239">
        <v>134</v>
      </c>
      <c r="ACS17" s="239">
        <v>127</v>
      </c>
      <c r="ACT17" s="239">
        <v>131</v>
      </c>
      <c r="ACU17" s="239">
        <v>133</v>
      </c>
      <c r="ACV17" s="239">
        <v>150</v>
      </c>
      <c r="ACW17" s="239">
        <v>127</v>
      </c>
      <c r="ACX17" s="239">
        <v>156</v>
      </c>
      <c r="ACY17" s="239"/>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5">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v>31</v>
      </c>
      <c r="ACI18" s="239">
        <v>42</v>
      </c>
      <c r="ACJ18" s="239">
        <v>34</v>
      </c>
      <c r="ACK18" s="239">
        <v>34</v>
      </c>
      <c r="ACL18" s="239">
        <v>41</v>
      </c>
      <c r="ACM18" s="239">
        <v>39</v>
      </c>
      <c r="ACN18" s="239">
        <v>35</v>
      </c>
      <c r="ACO18" s="239">
        <v>33</v>
      </c>
      <c r="ACP18" s="239">
        <v>27</v>
      </c>
      <c r="ACQ18" s="239">
        <v>37</v>
      </c>
      <c r="ACR18" s="239">
        <v>42</v>
      </c>
      <c r="ACS18" s="239">
        <v>35</v>
      </c>
      <c r="ACT18" s="239">
        <v>34</v>
      </c>
      <c r="ACU18" s="239">
        <v>31</v>
      </c>
      <c r="ACV18" s="239">
        <v>51</v>
      </c>
      <c r="ACW18" s="239">
        <v>31</v>
      </c>
      <c r="ACX18" s="239">
        <v>28</v>
      </c>
      <c r="ACY18" s="239"/>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v>165</v>
      </c>
      <c r="ACU19" s="5">
        <v>164</v>
      </c>
      <c r="ACV19" s="5">
        <v>201</v>
      </c>
      <c r="ACW19" s="5">
        <v>158</v>
      </c>
      <c r="ACX19" s="5">
        <v>184</v>
      </c>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5">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v>57</v>
      </c>
      <c r="ACI20" s="239">
        <v>67</v>
      </c>
      <c r="ACJ20" s="239">
        <v>81</v>
      </c>
      <c r="ACK20" s="239">
        <v>65</v>
      </c>
      <c r="ACL20" s="239">
        <v>66</v>
      </c>
      <c r="ACM20" s="239">
        <v>55</v>
      </c>
      <c r="ACN20" s="239">
        <v>64</v>
      </c>
      <c r="ACO20" s="239">
        <v>77</v>
      </c>
      <c r="ACP20" s="239">
        <v>67</v>
      </c>
      <c r="ACQ20" s="239">
        <v>52</v>
      </c>
      <c r="ACR20" s="239">
        <v>83</v>
      </c>
      <c r="ACS20" s="239">
        <v>48</v>
      </c>
      <c r="ACT20" s="239">
        <v>47</v>
      </c>
      <c r="ACU20" s="239">
        <v>50</v>
      </c>
      <c r="ACV20" s="239">
        <v>60</v>
      </c>
      <c r="ACW20" s="239">
        <v>61</v>
      </c>
      <c r="ACX20" s="239">
        <v>62</v>
      </c>
      <c r="ACY20" s="239"/>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5">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v>48</v>
      </c>
      <c r="ACI21" s="239">
        <v>66</v>
      </c>
      <c r="ACJ21" s="239">
        <v>53</v>
      </c>
      <c r="ACK21" s="239">
        <v>74</v>
      </c>
      <c r="ACL21" s="239">
        <v>63</v>
      </c>
      <c r="ACM21" s="239">
        <v>73</v>
      </c>
      <c r="ACN21" s="239">
        <v>62</v>
      </c>
      <c r="ACO21" s="239">
        <v>65</v>
      </c>
      <c r="ACP21" s="239">
        <v>70</v>
      </c>
      <c r="ACQ21" s="239">
        <v>60</v>
      </c>
      <c r="ACR21" s="239">
        <v>87</v>
      </c>
      <c r="ACS21" s="239">
        <v>72</v>
      </c>
      <c r="ACT21" s="239">
        <v>52</v>
      </c>
      <c r="ACU21" s="239">
        <v>53</v>
      </c>
      <c r="ACV21" s="239">
        <v>77</v>
      </c>
      <c r="ACW21" s="239">
        <v>72</v>
      </c>
      <c r="ACX21" s="239">
        <v>53</v>
      </c>
      <c r="ACY21" s="239"/>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5">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v>72</v>
      </c>
      <c r="ACI22" s="239">
        <v>86</v>
      </c>
      <c r="ACJ22" s="239">
        <v>79</v>
      </c>
      <c r="ACK22" s="239">
        <v>85</v>
      </c>
      <c r="ACL22" s="239">
        <v>72</v>
      </c>
      <c r="ACM22" s="239">
        <v>72</v>
      </c>
      <c r="ACN22" s="239">
        <v>65</v>
      </c>
      <c r="ACO22" s="239">
        <v>82</v>
      </c>
      <c r="ACP22" s="239">
        <v>75</v>
      </c>
      <c r="ACQ22" s="239">
        <v>72</v>
      </c>
      <c r="ACR22" s="239">
        <v>66</v>
      </c>
      <c r="ACS22" s="239">
        <v>65</v>
      </c>
      <c r="ACT22" s="239">
        <v>70</v>
      </c>
      <c r="ACU22" s="239">
        <v>66</v>
      </c>
      <c r="ACV22" s="239">
        <v>81</v>
      </c>
      <c r="ACW22" s="239">
        <v>61</v>
      </c>
      <c r="ACX22" s="239">
        <v>67</v>
      </c>
      <c r="ACY22" s="239"/>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5">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v>179</v>
      </c>
      <c r="ACI23" s="239">
        <v>197</v>
      </c>
      <c r="ACJ23" s="239">
        <v>183</v>
      </c>
      <c r="ACK23" s="239">
        <v>188</v>
      </c>
      <c r="ACL23" s="239">
        <v>154</v>
      </c>
      <c r="ACM23" s="239">
        <v>200</v>
      </c>
      <c r="ACN23" s="239">
        <v>202</v>
      </c>
      <c r="ACO23" s="239">
        <v>157</v>
      </c>
      <c r="ACP23" s="239">
        <v>158</v>
      </c>
      <c r="ACQ23" s="239">
        <v>166</v>
      </c>
      <c r="ACR23" s="239">
        <v>197</v>
      </c>
      <c r="ACS23" s="239">
        <v>167</v>
      </c>
      <c r="ACT23" s="239">
        <v>174</v>
      </c>
      <c r="ACU23" s="239">
        <v>170</v>
      </c>
      <c r="ACV23" s="239">
        <v>213</v>
      </c>
      <c r="ACW23" s="239">
        <v>175</v>
      </c>
      <c r="ACX23" s="239">
        <v>190</v>
      </c>
      <c r="ACY23" s="239"/>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5">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v>3</v>
      </c>
      <c r="ACI24" s="239">
        <v>8</v>
      </c>
      <c r="ACJ24" s="239">
        <v>7</v>
      </c>
      <c r="ACK24" s="239">
        <v>3</v>
      </c>
      <c r="ACL24" s="239">
        <v>5</v>
      </c>
      <c r="ACM24" s="239">
        <v>2</v>
      </c>
      <c r="ACN24" s="239">
        <v>2</v>
      </c>
      <c r="ACO24" s="239">
        <v>7</v>
      </c>
      <c r="ACP24" s="239">
        <v>6</v>
      </c>
      <c r="ACQ24" s="239">
        <v>9</v>
      </c>
      <c r="ACR24" s="239">
        <v>17</v>
      </c>
      <c r="ACS24" s="239">
        <v>14</v>
      </c>
      <c r="ACT24" s="239">
        <v>2</v>
      </c>
      <c r="ACU24" s="239">
        <v>5</v>
      </c>
      <c r="ACV24" s="239">
        <v>7</v>
      </c>
      <c r="ACW24" s="239">
        <v>6</v>
      </c>
      <c r="ACX24" s="239">
        <v>4</v>
      </c>
      <c r="ACY24" s="239"/>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5">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v>367</v>
      </c>
      <c r="ACI25" s="239">
        <v>370</v>
      </c>
      <c r="ACJ25" s="239">
        <v>389</v>
      </c>
      <c r="ACK25" s="239">
        <v>352</v>
      </c>
      <c r="ACL25" s="239">
        <v>323</v>
      </c>
      <c r="ACM25" s="239">
        <v>340</v>
      </c>
      <c r="ACN25" s="239">
        <v>325</v>
      </c>
      <c r="ACO25" s="239">
        <v>385</v>
      </c>
      <c r="ACP25" s="239">
        <v>387</v>
      </c>
      <c r="ACQ25" s="239">
        <v>346</v>
      </c>
      <c r="ACR25" s="239">
        <v>393</v>
      </c>
      <c r="ACS25" s="239">
        <v>370</v>
      </c>
      <c r="ACT25" s="239">
        <v>372</v>
      </c>
      <c r="ACU25" s="239">
        <v>364</v>
      </c>
      <c r="ACV25" s="239">
        <v>454</v>
      </c>
      <c r="ACW25" s="239">
        <v>411</v>
      </c>
      <c r="ACX25" s="239">
        <v>418</v>
      </c>
      <c r="ACY25" s="239"/>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5">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v>86</v>
      </c>
      <c r="ACI26" s="239">
        <v>111</v>
      </c>
      <c r="ACJ26" s="239">
        <v>132</v>
      </c>
      <c r="ACK26" s="239">
        <v>151</v>
      </c>
      <c r="ACL26" s="239">
        <v>176</v>
      </c>
      <c r="ACM26" s="239">
        <v>179</v>
      </c>
      <c r="ACN26" s="239">
        <v>150</v>
      </c>
      <c r="ACO26" s="239">
        <v>125</v>
      </c>
      <c r="ACP26" s="239">
        <v>91</v>
      </c>
      <c r="ACQ26" s="239">
        <v>89</v>
      </c>
      <c r="ACR26" s="239">
        <v>94</v>
      </c>
      <c r="ACS26" s="239">
        <v>101</v>
      </c>
      <c r="ACT26" s="239">
        <v>168</v>
      </c>
      <c r="ACU26" s="239">
        <v>102</v>
      </c>
      <c r="ACV26" s="239">
        <v>95</v>
      </c>
      <c r="ACW26" s="239">
        <v>65</v>
      </c>
      <c r="ACX26" s="239">
        <v>56</v>
      </c>
      <c r="ACY26" s="239"/>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5">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v>509</v>
      </c>
      <c r="ACI27" s="239">
        <v>599</v>
      </c>
      <c r="ACJ27" s="239">
        <v>596</v>
      </c>
      <c r="ACK27" s="239">
        <v>645</v>
      </c>
      <c r="ACL27" s="239">
        <v>567</v>
      </c>
      <c r="ACM27" s="239">
        <v>646</v>
      </c>
      <c r="ACN27" s="239">
        <v>555</v>
      </c>
      <c r="ACO27" s="239">
        <v>517</v>
      </c>
      <c r="ACP27" s="239">
        <v>489</v>
      </c>
      <c r="ACQ27" s="239">
        <v>462</v>
      </c>
      <c r="ACR27" s="239">
        <v>500</v>
      </c>
      <c r="ACS27" s="239">
        <v>443</v>
      </c>
      <c r="ACT27" s="239">
        <v>705</v>
      </c>
      <c r="ACU27" s="239">
        <v>492</v>
      </c>
      <c r="ACV27" s="239">
        <v>433</v>
      </c>
      <c r="ACW27" s="239">
        <v>340</v>
      </c>
      <c r="ACX27" s="239">
        <v>501</v>
      </c>
      <c r="ACY27" s="239"/>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5">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v>56</v>
      </c>
      <c r="ACI28" s="239">
        <v>84</v>
      </c>
      <c r="ACJ28" s="239">
        <v>66</v>
      </c>
      <c r="ACK28" s="239">
        <v>99</v>
      </c>
      <c r="ACL28" s="239">
        <v>92</v>
      </c>
      <c r="ACM28" s="239">
        <v>84</v>
      </c>
      <c r="ACN28" s="239">
        <v>98</v>
      </c>
      <c r="ACO28" s="239">
        <v>98</v>
      </c>
      <c r="ACP28" s="239">
        <v>95</v>
      </c>
      <c r="ACQ28" s="239">
        <v>92</v>
      </c>
      <c r="ACR28" s="239">
        <v>92</v>
      </c>
      <c r="ACS28" s="239">
        <v>94</v>
      </c>
      <c r="ACT28" s="239">
        <v>88</v>
      </c>
      <c r="ACU28" s="239">
        <v>80</v>
      </c>
      <c r="ACV28" s="239">
        <v>93</v>
      </c>
      <c r="ACW28" s="239">
        <v>68</v>
      </c>
      <c r="ACX28" s="239">
        <v>67</v>
      </c>
      <c r="ACY28" s="239"/>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5">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v>363</v>
      </c>
      <c r="ACI29" s="239">
        <v>390</v>
      </c>
      <c r="ACJ29" s="239">
        <v>413</v>
      </c>
      <c r="ACK29" s="239">
        <v>339</v>
      </c>
      <c r="ACL29" s="239">
        <v>354</v>
      </c>
      <c r="ACM29" s="239">
        <v>348</v>
      </c>
      <c r="ACN29" s="239">
        <v>386</v>
      </c>
      <c r="ACO29" s="239">
        <v>338</v>
      </c>
      <c r="ACP29" s="239">
        <v>429</v>
      </c>
      <c r="ACQ29" s="239">
        <v>306</v>
      </c>
      <c r="ACR29" s="239">
        <v>297</v>
      </c>
      <c r="ACS29" s="239">
        <v>276</v>
      </c>
      <c r="ACT29" s="239">
        <v>221</v>
      </c>
      <c r="ACU29" s="239">
        <v>280</v>
      </c>
      <c r="ACV29" s="239">
        <v>285</v>
      </c>
      <c r="ACW29" s="239">
        <v>244</v>
      </c>
      <c r="ACX29" s="239">
        <v>259</v>
      </c>
      <c r="ACY29" s="239"/>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5">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v>136</v>
      </c>
      <c r="ACI30" s="180">
        <v>139</v>
      </c>
      <c r="ACJ30" s="180">
        <v>150</v>
      </c>
      <c r="ACK30" s="180">
        <v>140</v>
      </c>
      <c r="ACL30" s="180">
        <v>103</v>
      </c>
      <c r="ACM30" s="180">
        <v>112</v>
      </c>
      <c r="ACN30" s="180">
        <v>150</v>
      </c>
      <c r="ACO30" s="180">
        <v>137</v>
      </c>
      <c r="ACP30" s="180">
        <v>118</v>
      </c>
      <c r="ACQ30" s="180">
        <v>103</v>
      </c>
      <c r="ACR30" s="180">
        <v>137</v>
      </c>
      <c r="ACS30" s="180">
        <v>95</v>
      </c>
      <c r="ACT30" s="180">
        <v>90</v>
      </c>
      <c r="ACU30" s="180">
        <v>120</v>
      </c>
      <c r="ACV30" s="180">
        <v>100</v>
      </c>
      <c r="ACW30" s="180">
        <v>109</v>
      </c>
      <c r="ACX30" s="180">
        <v>147</v>
      </c>
      <c r="ACY30" s="180"/>
      <c r="ACZ30" s="180"/>
      <c r="ADA30" s="180"/>
      <c r="ADB30" s="180"/>
      <c r="ADC30" s="180"/>
      <c r="ADD30" s="180"/>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5">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v>51</v>
      </c>
      <c r="ACI31" s="180">
        <v>68</v>
      </c>
      <c r="ACJ31" s="180">
        <v>63</v>
      </c>
      <c r="ACK31" s="180">
        <v>68</v>
      </c>
      <c r="ACL31" s="180">
        <v>69</v>
      </c>
      <c r="ACM31" s="180">
        <v>55</v>
      </c>
      <c r="ACN31" s="180">
        <v>59</v>
      </c>
      <c r="ACO31" s="180">
        <v>85</v>
      </c>
      <c r="ACP31" s="180">
        <v>55</v>
      </c>
      <c r="ACQ31" s="180">
        <v>57</v>
      </c>
      <c r="ACR31" s="180">
        <v>88</v>
      </c>
      <c r="ACS31" s="180">
        <v>104</v>
      </c>
      <c r="ACT31" s="180">
        <v>512</v>
      </c>
      <c r="ACU31" s="180">
        <v>296</v>
      </c>
      <c r="ACV31" s="180">
        <v>198</v>
      </c>
      <c r="ACW31" s="180">
        <v>117</v>
      </c>
      <c r="ACX31" s="180">
        <v>95</v>
      </c>
      <c r="ACY31" s="180"/>
      <c r="ACZ31" s="180"/>
      <c r="ADA31" s="180"/>
      <c r="ADB31" s="180"/>
      <c r="ADC31" s="180"/>
      <c r="ADD31" s="180"/>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5">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v>104</v>
      </c>
      <c r="ACI32" s="180">
        <v>109</v>
      </c>
      <c r="ACJ32" s="180">
        <v>91</v>
      </c>
      <c r="ACK32" s="180">
        <v>89</v>
      </c>
      <c r="ACL32" s="180">
        <v>95</v>
      </c>
      <c r="ACM32" s="180">
        <v>112</v>
      </c>
      <c r="ACN32" s="180">
        <v>99</v>
      </c>
      <c r="ACO32" s="180">
        <v>111</v>
      </c>
      <c r="ACP32" s="180">
        <v>91</v>
      </c>
      <c r="ACQ32" s="180">
        <v>114</v>
      </c>
      <c r="ACR32" s="180">
        <v>154</v>
      </c>
      <c r="ACS32" s="180">
        <v>145</v>
      </c>
      <c r="ACT32" s="180">
        <v>123</v>
      </c>
      <c r="ACU32" s="180">
        <v>138</v>
      </c>
      <c r="ACV32" s="180">
        <v>100</v>
      </c>
      <c r="ACW32" s="180">
        <v>139</v>
      </c>
      <c r="ACX32" s="180">
        <v>135</v>
      </c>
      <c r="ACY32" s="180"/>
      <c r="ACZ32" s="180"/>
      <c r="ADA32" s="180"/>
      <c r="ADB32" s="180"/>
      <c r="ADC32" s="180"/>
      <c r="ADD32" s="180"/>
      <c r="ADE32" s="180"/>
      <c r="ADF32" s="180"/>
      <c r="ADG32" s="180"/>
      <c r="ADH32" s="180"/>
      <c r="ADI32" s="180"/>
    </row>
    <row r="33" spans="1:789" s="187"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17285</v>
      </c>
      <c r="ABS33" s="318">
        <f t="shared" si="37"/>
        <v>13216</v>
      </c>
      <c r="ABT33" s="318">
        <f t="shared" si="37"/>
        <v>11631</v>
      </c>
      <c r="ABU33" s="318">
        <f t="shared" si="37"/>
        <v>10507</v>
      </c>
      <c r="ABV33" s="318">
        <f t="shared" si="37"/>
        <v>16605</v>
      </c>
      <c r="ABW33" s="318">
        <f t="shared" si="37"/>
        <v>19619</v>
      </c>
      <c r="ABX33" s="318">
        <f t="shared" si="37"/>
        <v>11666</v>
      </c>
      <c r="ABY33" s="318">
        <f t="shared" si="37"/>
        <v>10085</v>
      </c>
      <c r="ABZ33" s="318">
        <f t="shared" si="37"/>
        <v>8868</v>
      </c>
      <c r="ACA33" s="318">
        <f t="shared" si="37"/>
        <v>6892</v>
      </c>
      <c r="ACB33" s="318">
        <f t="shared" si="37"/>
        <v>7544</v>
      </c>
      <c r="ACC33" s="318">
        <f t="shared" si="37"/>
        <v>7505</v>
      </c>
      <c r="ACD33" s="356">
        <f t="shared" si="37"/>
        <v>5924</v>
      </c>
      <c r="ACE33" s="318">
        <f t="shared" si="37"/>
        <v>5488</v>
      </c>
      <c r="ACF33" s="318">
        <f t="shared" si="37"/>
        <v>5061</v>
      </c>
      <c r="ACG33" s="318">
        <f t="shared" si="37"/>
        <v>4554</v>
      </c>
      <c r="ACH33" s="318">
        <f t="shared" si="37"/>
        <v>4919</v>
      </c>
      <c r="ACI33" s="318">
        <f t="shared" si="37"/>
        <v>5420</v>
      </c>
      <c r="ACJ33" s="318">
        <f t="shared" si="37"/>
        <v>5528</v>
      </c>
      <c r="ACK33" s="318">
        <f t="shared" si="37"/>
        <v>5357</v>
      </c>
      <c r="ACL33" s="318">
        <f t="shared" si="37"/>
        <v>5073</v>
      </c>
      <c r="ACM33" s="318">
        <f t="shared" si="37"/>
        <v>5205</v>
      </c>
      <c r="ACN33" s="318">
        <f t="shared" si="37"/>
        <v>4860</v>
      </c>
      <c r="ACO33" s="318">
        <f t="shared" si="37"/>
        <v>4850</v>
      </c>
      <c r="ACP33" s="318">
        <f t="shared" si="37"/>
        <v>4914</v>
      </c>
      <c r="ACQ33" s="318">
        <f t="shared" si="37"/>
        <v>4814</v>
      </c>
      <c r="ACR33" s="318">
        <f t="shared" si="37"/>
        <v>5193</v>
      </c>
      <c r="ACS33" s="318">
        <f t="shared" si="37"/>
        <v>4784</v>
      </c>
      <c r="ACT33" s="318">
        <f t="shared" si="37"/>
        <v>5645</v>
      </c>
      <c r="ACU33" s="318">
        <f t="shared" si="37"/>
        <v>5467</v>
      </c>
      <c r="ACV33" s="318">
        <f t="shared" si="37"/>
        <v>5996</v>
      </c>
      <c r="ACW33" s="318">
        <f t="shared" si="37"/>
        <v>5181</v>
      </c>
      <c r="ACX33" s="318">
        <f t="shared" si="37"/>
        <v>5685</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6"/>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789" s="98" customFormat="1" x14ac:dyDescent="0.25">
      <c r="IC37" s="178"/>
      <c r="IV37" s="178"/>
      <c r="NJ37" s="238"/>
      <c r="SI37" s="239"/>
      <c r="VE37" s="245"/>
      <c r="VF37" s="245"/>
      <c r="VG37" s="245"/>
      <c r="VH37" s="245"/>
      <c r="ACD37" s="239"/>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789" s="98" customFormat="1" ht="13" x14ac:dyDescent="0.3">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6"/>
    </row>
    <row r="40" spans="1:789" s="98" customFormat="1" x14ac:dyDescent="0.25">
      <c r="IV40" s="178"/>
      <c r="NJ40" s="238"/>
      <c r="SI40" s="239"/>
      <c r="ACD40" s="239"/>
    </row>
    <row r="41" spans="1:789" s="98" customFormat="1" x14ac:dyDescent="0.25">
      <c r="NJ41" s="238"/>
      <c r="SI41" s="239"/>
      <c r="ACD41" s="239"/>
    </row>
    <row r="42" spans="1:789" s="98" customFormat="1" ht="13" x14ac:dyDescent="0.25">
      <c r="NJ42" s="238"/>
      <c r="SI42" s="239"/>
      <c r="ACD42" s="5"/>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ht="13"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3" activePane="bottomRight" state="frozen"/>
      <selection activeCell="ZM5" sqref="ZM5"/>
      <selection pane="topRight" activeCell="ZM5" sqref="ZM5"/>
      <selection pane="bottomLeft" activeCell="ZM5" sqref="ZM5"/>
      <selection pane="bottomRight" activeCell="U50" sqref="U50"/>
    </sheetView>
  </sheetViews>
  <sheetFormatPr defaultRowHeight="14.5" x14ac:dyDescent="0.35"/>
  <cols>
    <col min="17" max="21" width="8.81640625" customWidth="1"/>
    <col min="22" max="22" width="12.54296875" customWidth="1"/>
    <col min="23" max="23" width="8.7265625" style="357"/>
    <col min="24" max="24" width="10.1796875" bestFit="1" customWidth="1"/>
    <col min="25" max="25" width="11.1796875" bestFit="1" customWidth="1"/>
  </cols>
  <sheetData>
    <row r="1" spans="1:25" x14ac:dyDescent="0.35">
      <c r="A1" s="27" t="s">
        <v>238</v>
      </c>
      <c r="X1" s="326"/>
    </row>
    <row r="2" spans="1:25" ht="15" thickBot="1" x14ac:dyDescent="0.4">
      <c r="X2" s="326"/>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W3" s="357"/>
      <c r="X3" s="327"/>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6"/>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6"/>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6"/>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6"/>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6"/>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6"/>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6"/>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6"/>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6"/>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6"/>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6"/>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6"/>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359"/>
      <c r="X16" s="328"/>
      <c r="Y16" s="330"/>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0">
        <v>44290</v>
      </c>
      <c r="W17" s="358"/>
      <c r="X17" s="328"/>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20">
        <v>44297</v>
      </c>
      <c r="W18" s="358"/>
      <c r="X18" s="328"/>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20">
        <v>44304</v>
      </c>
      <c r="W19" s="358"/>
      <c r="X19" s="329"/>
      <c r="Y19" s="331"/>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20">
        <v>44311</v>
      </c>
      <c r="W20" s="358"/>
      <c r="X20" s="329"/>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20">
        <v>44318</v>
      </c>
      <c r="W21" s="358"/>
      <c r="X21" s="328"/>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20">
        <v>44325</v>
      </c>
      <c r="W22" s="358"/>
      <c r="X22" s="328"/>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20">
        <v>44332</v>
      </c>
      <c r="W23" s="358"/>
      <c r="X23" s="328"/>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20">
        <v>44339</v>
      </c>
      <c r="W24" s="358"/>
      <c r="X24" s="328"/>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20">
        <v>44346</v>
      </c>
      <c r="W25" s="358"/>
      <c r="X25" s="328"/>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v>6892</v>
      </c>
      <c r="V26" s="320">
        <v>44353</v>
      </c>
      <c r="W26" s="359" t="s">
        <v>257</v>
      </c>
      <c r="X26" s="328"/>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v>7544</v>
      </c>
      <c r="V27" s="320">
        <v>44360</v>
      </c>
      <c r="W27" s="357" t="s">
        <v>257</v>
      </c>
      <c r="X27" s="326"/>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v>7505</v>
      </c>
      <c r="V28" s="320">
        <v>44367</v>
      </c>
      <c r="W28" s="357" t="s">
        <v>257</v>
      </c>
      <c r="X28" s="326"/>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v>5924</v>
      </c>
      <c r="V29" s="320">
        <v>44374</v>
      </c>
      <c r="W29" s="357" t="s">
        <v>257</v>
      </c>
      <c r="X29" s="326"/>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v>5488</v>
      </c>
      <c r="V30" s="320">
        <v>44381</v>
      </c>
      <c r="W30" s="357" t="s">
        <v>257</v>
      </c>
      <c r="X30" s="326"/>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v>5061</v>
      </c>
      <c r="V31" s="320">
        <v>44388</v>
      </c>
      <c r="W31" s="357" t="s">
        <v>257</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v>4554</v>
      </c>
      <c r="V32" s="320">
        <v>44395</v>
      </c>
      <c r="W32" s="357" t="s">
        <v>257</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v>4919</v>
      </c>
      <c r="V33" s="320">
        <v>44402</v>
      </c>
      <c r="W33" s="357" t="s">
        <v>257</v>
      </c>
      <c r="Y33" s="331"/>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v>5420</v>
      </c>
      <c r="V34" s="320">
        <v>44409</v>
      </c>
      <c r="W34" s="357" t="s">
        <v>257</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v>5528</v>
      </c>
      <c r="V35" s="320">
        <v>44416</v>
      </c>
      <c r="W35" s="357" t="s">
        <v>257</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v>5357</v>
      </c>
      <c r="V36" s="320">
        <v>44423</v>
      </c>
      <c r="W36" s="357" t="s">
        <v>257</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v>5073</v>
      </c>
      <c r="V37" s="320">
        <v>44430</v>
      </c>
      <c r="W37" s="357" t="s">
        <v>257</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v>5205</v>
      </c>
      <c r="V38" s="320">
        <v>44437</v>
      </c>
      <c r="W38" s="357" t="s">
        <v>257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v>4860</v>
      </c>
      <c r="V39" s="320">
        <v>44444</v>
      </c>
      <c r="W39" s="357" t="s">
        <v>257</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v>4850</v>
      </c>
      <c r="V40" s="320">
        <v>44451</v>
      </c>
      <c r="W40" s="357" t="s">
        <v>257</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v>4914</v>
      </c>
      <c r="V41" s="320">
        <v>44458</v>
      </c>
      <c r="W41" s="357" t="s">
        <v>257</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v>4814</v>
      </c>
      <c r="V42" s="320">
        <v>44465</v>
      </c>
      <c r="W42" s="357" t="s">
        <v>257</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v>5193</v>
      </c>
      <c r="V43" s="320">
        <v>44472</v>
      </c>
      <c r="W43" s="357" t="s">
        <v>257</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v>4784</v>
      </c>
      <c r="V44" s="320">
        <v>44479</v>
      </c>
      <c r="W44" s="357" t="s">
        <v>257</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v>5645</v>
      </c>
      <c r="V45" s="320">
        <v>44486</v>
      </c>
      <c r="W45" s="357" t="s">
        <v>257</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v>5467</v>
      </c>
      <c r="V46" s="320">
        <v>44493</v>
      </c>
      <c r="W46" s="357" t="s">
        <v>257</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v>5996</v>
      </c>
      <c r="V47" s="320">
        <v>44500</v>
      </c>
      <c r="W47" s="357" t="s">
        <v>257</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v>5181</v>
      </c>
      <c r="V48" s="320">
        <v>44507</v>
      </c>
      <c r="W48" s="357" t="s">
        <v>257</v>
      </c>
    </row>
    <row r="49" spans="1:23"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v>5685</v>
      </c>
      <c r="V49" s="320">
        <v>44514</v>
      </c>
      <c r="W49" s="357" t="s">
        <v>257</v>
      </c>
    </row>
    <row r="50" spans="1:23"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3"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3"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3"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3"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3"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3"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2">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3" sqref="R3"/>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3" activePane="bottomRight" state="frozen"/>
      <selection activeCell="ZM5" sqref="ZM5"/>
      <selection pane="topRight" activeCell="ZM5" sqref="ZM5"/>
      <selection pane="bottomLeft" activeCell="ZM5" sqref="ZM5"/>
      <selection pane="bottomRight" activeCell="U50" sqref="U50"/>
    </sheetView>
  </sheetViews>
  <sheetFormatPr defaultRowHeight="14.5" x14ac:dyDescent="0.35"/>
  <cols>
    <col min="12" max="21" width="9.1796875" customWidth="1"/>
    <col min="22" max="22" width="13.54296875" customWidth="1"/>
    <col min="24" max="24" width="10.17968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228">
        <v>44290</v>
      </c>
      <c r="W17" s="324"/>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228">
        <v>44297</v>
      </c>
      <c r="W18" s="324"/>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228">
        <v>44304</v>
      </c>
      <c r="W19" s="324"/>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228">
        <v>44311</v>
      </c>
      <c r="W20" s="324"/>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228">
        <v>44318</v>
      </c>
      <c r="W21" s="324"/>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228">
        <v>44325</v>
      </c>
      <c r="W22" s="324"/>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228">
        <v>44332</v>
      </c>
      <c r="W23" s="324"/>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228">
        <v>44339</v>
      </c>
      <c r="W24" s="324"/>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228">
        <v>44346</v>
      </c>
      <c r="W25" s="324"/>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v>48084</v>
      </c>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v>47969</v>
      </c>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v>48241</v>
      </c>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v>44679</v>
      </c>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v>47581</v>
      </c>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S9" sqref="S9"/>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Normal="100" workbookViewId="0">
      <pane xSplit="1" ySplit="4" topLeftCell="Q43" activePane="bottomRight" state="frozen"/>
      <selection activeCell="ZM5" sqref="ZM5"/>
      <selection pane="topRight" activeCell="ZM5" sqref="ZM5"/>
      <selection pane="bottomLeft" activeCell="ZM5" sqref="ZM5"/>
      <selection pane="bottomRight" activeCell="U51" sqref="U51"/>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61"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2"/>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f>AVERAGE('Table - Initials'!U14:U17)</f>
        <v>12999.25</v>
      </c>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f>AVERAGE('Table - Initials'!U15:U18)</f>
        <v>13453.75</v>
      </c>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f>AVERAGE('Table - Initials'!U16:U19)</f>
        <v>13497.25</v>
      </c>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f>AVERAGE('Table - Initials'!U17:U20)</f>
        <v>13158.25</v>
      </c>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f>AVERAGE('Table - Initials'!U18:U21)</f>
        <v>12989.25</v>
      </c>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f>AVERAGE('Table - Initials'!U19:U22)</f>
        <v>14590</v>
      </c>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f>AVERAGE('Table - Initials'!U20:U23)</f>
        <v>14599.25</v>
      </c>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f>AVERAGE('Table - Initials'!U21:U24)</f>
        <v>14493.75</v>
      </c>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f>AVERAGE('Table - Initials'!U22:U25)</f>
        <v>12559.5</v>
      </c>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f>AVERAGE('Table - Initials'!U23:U26)</f>
        <v>9377.75</v>
      </c>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f>AVERAGE('Table - Initials'!U24:U27)</f>
        <v>8347.25</v>
      </c>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f>AVERAGE('Table - Initials'!U25:U28)</f>
        <v>7702.25</v>
      </c>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f>AVERAGE('Table - Initials'!U26:U29)</f>
        <v>6966.25</v>
      </c>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f>AVERAGE('Table - Initials'!U27:U30)</f>
        <v>6615.25</v>
      </c>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f>AVERAGE('Table - Initials'!U28:U31)</f>
        <v>5994.5</v>
      </c>
      <c r="V32" s="286">
        <v>44388</v>
      </c>
    </row>
    <row r="33" spans="1:24"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f>AVERAGE('Table - Initials'!U29:U32)</f>
        <v>5256.75</v>
      </c>
      <c r="V33" s="286">
        <v>44395</v>
      </c>
    </row>
    <row r="34" spans="1:24"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f>AVERAGE('Table - Initials'!U30:U33)</f>
        <v>5005.5</v>
      </c>
      <c r="V34" s="286">
        <v>44402</v>
      </c>
    </row>
    <row r="35" spans="1:24"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f>AVERAGE('Table - Initials'!U31:U34)</f>
        <v>4988.5</v>
      </c>
      <c r="V35" s="286">
        <v>44409</v>
      </c>
      <c r="X35" s="225"/>
    </row>
    <row r="36" spans="1:24"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f>AVERAGE('Table - Initials'!U32:U35)</f>
        <v>5105.25</v>
      </c>
      <c r="V36" s="286">
        <v>44416</v>
      </c>
    </row>
    <row r="37" spans="1:24"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f>AVERAGE('Table - Initials'!U33:U36)</f>
        <v>5306</v>
      </c>
      <c r="V37" s="286">
        <v>44423</v>
      </c>
    </row>
    <row r="38" spans="1:24"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f>AVERAGE('Table - Initials'!U34:U37)</f>
        <v>5344.5</v>
      </c>
      <c r="V38" s="286">
        <v>44430</v>
      </c>
    </row>
    <row r="39" spans="1:24"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f>AVERAGE('Table - Initials'!U35:U38)</f>
        <v>5290.75</v>
      </c>
      <c r="V39" s="286">
        <v>44437</v>
      </c>
    </row>
    <row r="40" spans="1:24"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f>AVERAGE('Table - Initials'!U36:U39)</f>
        <v>5123.75</v>
      </c>
      <c r="V40" s="286">
        <v>44444</v>
      </c>
    </row>
    <row r="41" spans="1:24"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f>AVERAGE('Table - Initials'!U37:U40)</f>
        <v>4997</v>
      </c>
      <c r="V41" s="286">
        <v>44451</v>
      </c>
    </row>
    <row r="42" spans="1:24"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f>AVERAGE('Table - Initials'!U38:U41)</f>
        <v>4957.25</v>
      </c>
      <c r="V42" s="286">
        <v>44458</v>
      </c>
    </row>
    <row r="43" spans="1:24"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f>AVERAGE('Table - Initials'!U39:U42)</f>
        <v>4859.5</v>
      </c>
      <c r="V43" s="286">
        <v>44465</v>
      </c>
    </row>
    <row r="44" spans="1:24"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f>AVERAGE('Table - Initials'!U40:U43)</f>
        <v>4942.75</v>
      </c>
      <c r="V44" s="286">
        <v>44472</v>
      </c>
    </row>
    <row r="45" spans="1:24"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f>AVERAGE('Table - Initials'!U41:U44)</f>
        <v>4926.25</v>
      </c>
      <c r="V45" s="286">
        <v>44479</v>
      </c>
    </row>
    <row r="46" spans="1:24"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f>AVERAGE('Table - Initials'!U42:U45)</f>
        <v>5109</v>
      </c>
      <c r="V46" s="286">
        <v>44486</v>
      </c>
    </row>
    <row r="47" spans="1:24"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f>AVERAGE('Table - Initials'!U43:U46)</f>
        <v>5272.25</v>
      </c>
      <c r="V47" s="286">
        <v>44493</v>
      </c>
    </row>
    <row r="48" spans="1:24"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f>AVERAGE('Table - Initials'!U44:U47)</f>
        <v>5473</v>
      </c>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f>AVERAGE('Table - Initials'!U45:U48)</f>
        <v>5572.25</v>
      </c>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f>AVERAGE('Table - Initials'!U46:U49)</f>
        <v>5582.25</v>
      </c>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3"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4"/>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f>AVERAGE('Table - Continued'!U14:U17)</f>
        <v>96910.5</v>
      </c>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f>AVERAGE('Table - Continued'!U15:U18)</f>
        <v>89291.5</v>
      </c>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f>AVERAGE('Table - Continued'!U16:U19)</f>
        <v>83433.25</v>
      </c>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f>AVERAGE('Table - Continued'!U17:U20)</f>
        <v>79042.25</v>
      </c>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f>AVERAGE('Table - Continued'!U18:U21)</f>
        <v>74912.25</v>
      </c>
      <c r="V80" s="299">
        <v>44318</v>
      </c>
      <c r="W80" s="36"/>
    </row>
    <row r="81" spans="1:24"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f>AVERAGE('Table - Continued'!U19:U22)</f>
        <v>77716.5</v>
      </c>
      <c r="V81" s="299">
        <v>44325</v>
      </c>
      <c r="W81" s="36"/>
    </row>
    <row r="82" spans="1:24"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f>AVERAGE('Table - Continued'!U20:U23)</f>
        <v>78065.5</v>
      </c>
      <c r="V82" s="299">
        <v>44332</v>
      </c>
      <c r="W82" s="36"/>
    </row>
    <row r="83" spans="1:24"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f>AVERAGE('Table - Continued'!U21:U24)</f>
        <v>75793.5</v>
      </c>
      <c r="V83" s="299">
        <v>44339</v>
      </c>
      <c r="W83" s="36"/>
    </row>
    <row r="84" spans="1:24"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f>AVERAGE('Table - Continued'!U22:U25)</f>
        <v>73081.5</v>
      </c>
      <c r="V84" s="299">
        <v>44346</v>
      </c>
      <c r="W84" s="36"/>
    </row>
    <row r="85" spans="1:24"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f>AVERAGE('Table - Continued'!U23:U26)</f>
        <v>65158.75</v>
      </c>
      <c r="V85" s="299">
        <v>44353</v>
      </c>
      <c r="W85" s="36"/>
    </row>
    <row r="86" spans="1:24"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f>AVERAGE('Table - Continued'!U24:U27)</f>
        <v>62197.5</v>
      </c>
      <c r="V86" s="299">
        <v>44360</v>
      </c>
      <c r="W86" s="36"/>
    </row>
    <row r="87" spans="1:24"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f>AVERAGE('Table - Continued'!U25:U28)</f>
        <v>63918.75</v>
      </c>
      <c r="V87" s="299">
        <v>44367</v>
      </c>
      <c r="W87" s="36"/>
    </row>
    <row r="88" spans="1:24"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f>AVERAGE('Table - Continued'!U26:U29)</f>
        <v>67946.25</v>
      </c>
      <c r="V88" s="299">
        <v>44374</v>
      </c>
      <c r="W88" s="36"/>
    </row>
    <row r="89" spans="1:24"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f>AVERAGE('Table - Continued'!U27:U30)</f>
        <v>71278.5</v>
      </c>
      <c r="V89" s="299">
        <v>44381</v>
      </c>
      <c r="W89" s="36"/>
    </row>
    <row r="90" spans="1:24"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f>AVERAGE('Table - Continued'!U28:U31)</f>
        <v>72187.25</v>
      </c>
      <c r="V90" s="299">
        <v>44388</v>
      </c>
      <c r="W90" s="36"/>
    </row>
    <row r="91" spans="1:24"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f>AVERAGE('Table - Continued'!U29:U32)</f>
        <v>71026.5</v>
      </c>
      <c r="V91" s="299">
        <v>44395</v>
      </c>
      <c r="W91" s="36"/>
    </row>
    <row r="92" spans="1:24"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f>AVERAGE('Table - Continued'!U30:U33)</f>
        <v>68466.25</v>
      </c>
      <c r="V92" s="299">
        <v>44402</v>
      </c>
      <c r="W92" s="36"/>
    </row>
    <row r="93" spans="1:24"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f>AVERAGE('Table - Continued'!U31:U34)</f>
        <v>66502</v>
      </c>
      <c r="V93" s="299">
        <v>44409</v>
      </c>
      <c r="W93" s="36"/>
      <c r="X93" s="225"/>
    </row>
    <row r="94" spans="1:24"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f>AVERAGE('Table - Continued'!U32:U35)</f>
        <v>64622.75</v>
      </c>
      <c r="V94" s="299">
        <v>44416</v>
      </c>
      <c r="W94" s="36"/>
    </row>
    <row r="95" spans="1:24"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f>AVERAGE('Table - Continued'!U33:U36)</f>
        <v>62443</v>
      </c>
      <c r="V95" s="299">
        <v>44423</v>
      </c>
      <c r="W95" s="36"/>
    </row>
    <row r="96" spans="1:24"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f>AVERAGE('Table - Continued'!U34:U37)</f>
        <v>59737.5</v>
      </c>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f>AVERAGE('Table - Continued'!U35:U38)</f>
        <v>57140.5</v>
      </c>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f>AVERAGE('Table - Continued'!U36:U39)</f>
        <v>54675.5</v>
      </c>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f>AVERAGE('Table - Continued'!U37:U40)</f>
        <v>59116.75</v>
      </c>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f>AVERAGE('Table - Continued'!U38:U41)</f>
        <v>62418.5</v>
      </c>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f>AVERAGE('Table - Continued'!U39:U42)</f>
        <v>64011.25</v>
      </c>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f>AVERAGE('Table - Continued'!U40:U43)</f>
        <v>65238.5</v>
      </c>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f>AVERAGE('Table - Continued'!U41:U44)</f>
        <v>59212</v>
      </c>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f>AVERAGE('Table - Continued'!U42:U45)</f>
        <v>54135.25</v>
      </c>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f>AVERAGE('Table - Continued'!U43:U46)</f>
        <v>50847.5</v>
      </c>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f>AVERAGE('Table - Continued'!U44:U47)</f>
        <v>48984.5</v>
      </c>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f>AVERAGE('Table - Continued'!U45:U48)</f>
        <v>47243.25</v>
      </c>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f>AVERAGE('Table - Continued'!U46:U49)</f>
        <v>47117.5</v>
      </c>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2021-11-22T19:14:42Z</dcterms:modified>
</cp:coreProperties>
</file>